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78" i="1" l="1"/>
  <c r="F54" i="1"/>
  <c r="G42" i="1"/>
  <c r="C83" i="1" l="1"/>
  <c r="C19" i="1"/>
  <c r="E54" i="1" l="1"/>
  <c r="E90" i="1"/>
  <c r="C54" i="1" l="1"/>
  <c r="C53" i="1"/>
  <c r="D51" i="1"/>
  <c r="D18" i="1"/>
  <c r="D28" i="1" s="1"/>
  <c r="C48" i="1"/>
  <c r="D45" i="1"/>
  <c r="D46" i="1" s="1"/>
  <c r="D2" i="2"/>
  <c r="E2" i="2"/>
  <c r="F2" i="2"/>
  <c r="G2" i="2"/>
  <c r="H2" i="2"/>
  <c r="I2" i="2"/>
  <c r="J2" i="2"/>
  <c r="K2" i="2"/>
  <c r="L2" i="2"/>
  <c r="C2" i="2"/>
  <c r="B6" i="2"/>
  <c r="B5" i="2"/>
  <c r="B4" i="2"/>
  <c r="B3" i="2"/>
  <c r="B2" i="2" s="1"/>
  <c r="G29" i="1"/>
  <c r="H29" i="1"/>
  <c r="F28" i="1"/>
  <c r="E89" i="1"/>
  <c r="C89" i="1" s="1"/>
  <c r="G89" i="1"/>
  <c r="H89" i="1"/>
  <c r="I89" i="1"/>
  <c r="E88" i="1"/>
  <c r="E87" i="1" s="1"/>
  <c r="F87" i="1"/>
  <c r="G88" i="1"/>
  <c r="G87" i="1" s="1"/>
  <c r="H88" i="1"/>
  <c r="H87" i="1" s="1"/>
  <c r="I88" i="1"/>
  <c r="I87" i="1" s="1"/>
  <c r="D89" i="1"/>
  <c r="D88" i="1"/>
  <c r="D87" i="1" s="1"/>
  <c r="C36" i="1"/>
  <c r="C35" i="1"/>
  <c r="E41" i="1"/>
  <c r="F41" i="1"/>
  <c r="G41" i="1"/>
  <c r="H41" i="1"/>
  <c r="I41" i="1"/>
  <c r="E40" i="1"/>
  <c r="F40" i="1"/>
  <c r="G40" i="1"/>
  <c r="H40" i="1"/>
  <c r="I40" i="1"/>
  <c r="D41" i="1"/>
  <c r="C41" i="1" s="1"/>
  <c r="D40" i="1"/>
  <c r="C40" i="1" s="1"/>
  <c r="D22" i="1"/>
  <c r="E22" i="1"/>
  <c r="F22" i="1"/>
  <c r="G22" i="1"/>
  <c r="H22" i="1"/>
  <c r="I22" i="1"/>
  <c r="C22" i="1"/>
  <c r="E18" i="1"/>
  <c r="E19" i="1"/>
  <c r="E29" i="1" s="1"/>
  <c r="F29" i="1"/>
  <c r="G19" i="1"/>
  <c r="H19" i="1"/>
  <c r="I19" i="1"/>
  <c r="I29" i="1" s="1"/>
  <c r="G18" i="1"/>
  <c r="G28" i="1" s="1"/>
  <c r="H18" i="1"/>
  <c r="H28" i="1" s="1"/>
  <c r="I18" i="1"/>
  <c r="I28" i="1" s="1"/>
  <c r="I27" i="1" s="1"/>
  <c r="E82" i="1"/>
  <c r="E81" i="1" s="1"/>
  <c r="F82" i="1"/>
  <c r="F81" i="1" s="1"/>
  <c r="G82" i="1"/>
  <c r="H82" i="1"/>
  <c r="H81" i="1" s="1"/>
  <c r="I82" i="1"/>
  <c r="I81" i="1" s="1"/>
  <c r="C84" i="1"/>
  <c r="D82" i="1"/>
  <c r="D81" i="1" s="1"/>
  <c r="D33" i="1"/>
  <c r="D34" i="1"/>
  <c r="D19" i="1"/>
  <c r="D29" i="1" s="1"/>
  <c r="G81" i="1"/>
  <c r="D69" i="1"/>
  <c r="E69" i="1"/>
  <c r="F69" i="1"/>
  <c r="C73" i="1"/>
  <c r="C75" i="1" s="1"/>
  <c r="D75" i="1"/>
  <c r="E75" i="1"/>
  <c r="F75" i="1"/>
  <c r="G75" i="1"/>
  <c r="H75" i="1"/>
  <c r="I75" i="1"/>
  <c r="C61" i="1"/>
  <c r="F33" i="1"/>
  <c r="E33" i="1"/>
  <c r="E34" i="1"/>
  <c r="E31" i="1"/>
  <c r="H31" i="1"/>
  <c r="C66" i="1"/>
  <c r="E21" i="1"/>
  <c r="F21" i="1"/>
  <c r="F31" i="1" s="1"/>
  <c r="G21" i="1"/>
  <c r="G31" i="1" s="1"/>
  <c r="H21" i="1"/>
  <c r="I21" i="1"/>
  <c r="I31" i="1" s="1"/>
  <c r="D21" i="1"/>
  <c r="D31" i="1" s="1"/>
  <c r="E20" i="1"/>
  <c r="E30" i="1" s="1"/>
  <c r="F20" i="1"/>
  <c r="G20" i="1"/>
  <c r="G30" i="1" s="1"/>
  <c r="H20" i="1"/>
  <c r="H30" i="1" s="1"/>
  <c r="I20" i="1"/>
  <c r="I30" i="1" s="1"/>
  <c r="D20" i="1"/>
  <c r="D16" i="1" s="1"/>
  <c r="C91" i="1"/>
  <c r="C90" i="1"/>
  <c r="C86" i="1"/>
  <c r="C85" i="1"/>
  <c r="C78" i="1"/>
  <c r="I70" i="1"/>
  <c r="I69" i="1" s="1"/>
  <c r="H70" i="1"/>
  <c r="H69" i="1" s="1"/>
  <c r="G70" i="1"/>
  <c r="G69" i="1" s="1"/>
  <c r="F30" i="1" l="1"/>
  <c r="F16" i="1"/>
  <c r="C82" i="1"/>
  <c r="C81" i="1" s="1"/>
  <c r="E16" i="1"/>
  <c r="H16" i="1"/>
  <c r="G16" i="1"/>
  <c r="E28" i="1"/>
  <c r="E27" i="1" s="1"/>
  <c r="I16" i="1"/>
  <c r="C88" i="1"/>
  <c r="C87" i="1" s="1"/>
  <c r="C18" i="1"/>
  <c r="C28" i="1" s="1"/>
  <c r="F27" i="1"/>
  <c r="G27" i="1"/>
  <c r="H27" i="1"/>
  <c r="D30" i="1"/>
  <c r="D27" i="1" s="1"/>
  <c r="C70" i="1"/>
  <c r="C69" i="1" s="1"/>
  <c r="I58" i="1"/>
  <c r="H58" i="1"/>
  <c r="G58" i="1"/>
  <c r="F58" i="1"/>
  <c r="E58" i="1"/>
  <c r="D58" i="1"/>
  <c r="C50" i="1"/>
  <c r="C49" i="1"/>
  <c r="C45" i="1" s="1"/>
  <c r="C46" i="1" s="1"/>
  <c r="I46" i="1"/>
  <c r="I45" i="1" s="1"/>
  <c r="H46" i="1"/>
  <c r="H45" i="1" s="1"/>
  <c r="G46" i="1"/>
  <c r="G45" i="1" s="1"/>
  <c r="F46" i="1"/>
  <c r="F45" i="1" s="1"/>
  <c r="E46" i="1"/>
  <c r="E45" i="1" s="1"/>
  <c r="I43" i="1"/>
  <c r="H43" i="1"/>
  <c r="G43" i="1"/>
  <c r="F43" i="1"/>
  <c r="E43" i="1"/>
  <c r="D43" i="1"/>
  <c r="F42" i="1"/>
  <c r="E42" i="1"/>
  <c r="D42" i="1"/>
  <c r="C38" i="1"/>
  <c r="C21" i="1" s="1"/>
  <c r="C31" i="1" s="1"/>
  <c r="C37" i="1"/>
  <c r="C34" i="1" s="1"/>
  <c r="I34" i="1"/>
  <c r="I33" i="1" s="1"/>
  <c r="H34" i="1"/>
  <c r="H33" i="1" s="1"/>
  <c r="C33" i="1" s="1"/>
  <c r="G34" i="1"/>
  <c r="G33" i="1" s="1"/>
  <c r="F34" i="1"/>
  <c r="F63" i="1" l="1"/>
  <c r="F57" i="1"/>
  <c r="H63" i="1"/>
  <c r="H57" i="1"/>
  <c r="I63" i="1"/>
  <c r="I57" i="1"/>
  <c r="D63" i="1"/>
  <c r="D57" i="1"/>
  <c r="E63" i="1"/>
  <c r="E57" i="1"/>
  <c r="G63" i="1"/>
  <c r="G57" i="1"/>
  <c r="C29" i="1"/>
  <c r="C20" i="1"/>
  <c r="C58" i="1"/>
  <c r="C42" i="1"/>
  <c r="C43" i="1"/>
  <c r="I39" i="1"/>
  <c r="H39" i="1" s="1"/>
  <c r="G39" i="1" s="1"/>
  <c r="F39" i="1" s="1"/>
  <c r="E39" i="1" s="1"/>
  <c r="D39" i="1" s="1"/>
  <c r="I51" i="1"/>
  <c r="H51" i="1" s="1"/>
  <c r="G51" i="1" s="1"/>
  <c r="F51" i="1" s="1"/>
  <c r="E51" i="1" s="1"/>
  <c r="C51" i="1" s="1"/>
  <c r="C63" i="1" l="1"/>
  <c r="C57" i="1"/>
  <c r="C16" i="1" s="1"/>
  <c r="C30" i="1"/>
  <c r="C27" i="1" s="1"/>
  <c r="C39" i="1"/>
</calcChain>
</file>

<file path=xl/sharedStrings.xml><?xml version="1.0" encoding="utf-8"?>
<sst xmlns="http://schemas.openxmlformats.org/spreadsheetml/2006/main" count="126" uniqueCount="51">
  <si>
    <t>Приложение № 2</t>
  </si>
  <si>
    <t>к муниципальной программе</t>
  </si>
  <si>
    <t>Пышминского городского округа</t>
  </si>
  <si>
    <t>План</t>
  </si>
  <si>
    <t>Номер строки</t>
  </si>
  <si>
    <t>Наименование мероприятия/источник расходов на финансирование</t>
  </si>
  <si>
    <t>Объем расходов на выполнение мероприятия за счет всех источников ресурсного обеспечения (тыс. рублей)</t>
  </si>
  <si>
    <t>Номер строки целевого показателя, на достижение которого направлено мероприятие</t>
  </si>
  <si>
    <t>всего</t>
  </si>
  <si>
    <t>2020 год</t>
  </si>
  <si>
    <t>2021 год</t>
  </si>
  <si>
    <t>2022 год</t>
  </si>
  <si>
    <t>2023 год</t>
  </si>
  <si>
    <t>2024 год</t>
  </si>
  <si>
    <t>2025 год</t>
  </si>
  <si>
    <t>Всего по муниципальной программе</t>
  </si>
  <si>
    <t>в том числе</t>
  </si>
  <si>
    <t>x</t>
  </si>
  <si>
    <t>«Обеспечение жильем отдельных категорий граждан</t>
  </si>
  <si>
    <t xml:space="preserve">местный бюджет </t>
  </si>
  <si>
    <t xml:space="preserve">внебюджетные источники </t>
  </si>
  <si>
    <t>Подпрограмма 1 "Обеспечение жильем молодых семей на территории Пышминского городского округа"</t>
  </si>
  <si>
    <t>всего по подпрограмме 1 в том числе</t>
  </si>
  <si>
    <t>Мероприятие 1  Предоставление региональных социальных выплат молодым семьям на улучшение жилищных условий</t>
  </si>
  <si>
    <t>Мероприятие 1  Обеспечение жильем граждан, по договорам социального найма муниципального жилищного фонда Пышминского городского округа, проживающих в аварийном жилищном фонде и жилых помещениях, признанных непригодными для проживания</t>
  </si>
  <si>
    <t>Подпрограмма 4 "Обеспечение служебным жильем специалистов в социальной сфере деятельности на территории Пышминского городского округа"</t>
  </si>
  <si>
    <t xml:space="preserve">Мероприятие 1  Предоставление жилых помещений молодым специалистам-работникам социальной сферы деятельности на территории Пышминского городского округа </t>
  </si>
  <si>
    <t>Подпрограмма 5 "Комплексное развитие сельских территорий Пышминского района Свердловской области на 2020-2025 года"</t>
  </si>
  <si>
    <t>1.1.1.1.</t>
  </si>
  <si>
    <t>2.1.1.1</t>
  </si>
  <si>
    <t>3.1.1.1</t>
  </si>
  <si>
    <t>4.1.1.1.</t>
  </si>
  <si>
    <t>5.1.1.1.</t>
  </si>
  <si>
    <t>Подпрограмма 2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</si>
  <si>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Подпрограмма 3 "Переселение граждан из аварийного жилищного фонда и жилых пломещений, признанных непригодными для проживания на территории Пышминского городского округа"</t>
  </si>
  <si>
    <t>Мероприятие 1  Предоставление социальных выплат молодым семьям на приобретение (строительство) жилья, всего, из них</t>
  </si>
  <si>
    <t xml:space="preserve">Мероприятие 1  Улучшение жилищных условий граждан, проживающих на сельских территориях </t>
  </si>
  <si>
    <t xml:space="preserve">федеральный бюджет </t>
  </si>
  <si>
    <t xml:space="preserve">областной бюджет </t>
  </si>
  <si>
    <t>Капитальные вложения</t>
  </si>
  <si>
    <t>Прочие нужды</t>
  </si>
  <si>
    <t>Прочие нужды, в том числе</t>
  </si>
  <si>
    <t xml:space="preserve"> на территории Пышминского городского округа до 2025 года»</t>
  </si>
  <si>
    <t>мероприятий по выполнению муниципальной программы Пышминского городского округа "Обеспечение жильем отдельных категорий граждан на территории Пышминского городского округа до 2025 года"</t>
  </si>
  <si>
    <t>всего по подпрограмме 3 в том числе</t>
  </si>
  <si>
    <t>всего по подпрограмме 2 в том числе</t>
  </si>
  <si>
    <t>всего по подпрограмме 5 в том числе</t>
  </si>
  <si>
    <t>всего по подпрограмме 4 в том числе</t>
  </si>
  <si>
    <t xml:space="preserve">всего </t>
  </si>
  <si>
    <t>всего в том числе</t>
  </si>
  <si>
    <t xml:space="preserve">Приложение № 1 к постановлению администрации Пышминского городского округа от 02.02.2021  №59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</si>
</sst>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2" fontId="0" fillId="0" borderId="0" xfId="0" applyNumberFormat="1"/>
    <xf numFmtId="2" fontId="1" fillId="0" borderId="0" xfId="0" applyNumberFormat="1" applyFont="1" applyAlignment="1">
      <alignment horizontal="right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horizontal="right" wrapText="1"/>
    </xf>
    <xf numFmtId="2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/>
    <xf numFmtId="2" fontId="0" fillId="0" borderId="0" xfId="0" applyNumberFormat="1" applyFill="1"/>
    <xf numFmtId="1" fontId="0" fillId="0" borderId="0" xfId="0" applyNumberFormat="1" applyFill="1"/>
    <xf numFmtId="1" fontId="0" fillId="0" borderId="0" xfId="0" applyNumberFormat="1"/>
    <xf numFmtId="1" fontId="1" fillId="0" borderId="0" xfId="0" applyNumberFormat="1" applyFont="1" applyAlignment="1">
      <alignment horizontal="justify"/>
    </xf>
    <xf numFmtId="1" fontId="1" fillId="0" borderId="1" xfId="0" applyNumberFormat="1" applyFont="1" applyFill="1" applyBorder="1" applyAlignment="1">
      <alignment horizontal="center"/>
    </xf>
    <xf numFmtId="2" fontId="1" fillId="7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0" fillId="2" borderId="0" xfId="0" applyNumberFormat="1" applyFill="1"/>
    <xf numFmtId="2" fontId="0" fillId="3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1" fontId="1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>
      <alignment horizontal="right" vertical="top" wrapText="1"/>
    </xf>
    <xf numFmtId="1" fontId="1" fillId="0" borderId="1" xfId="0" applyNumberFormat="1" applyFont="1" applyFill="1" applyBorder="1" applyAlignment="1">
      <alignment horizontal="right" wrapText="1"/>
    </xf>
    <xf numFmtId="1" fontId="1" fillId="0" borderId="1" xfId="0" applyNumberFormat="1" applyFont="1" applyFill="1" applyBorder="1" applyAlignment="1"/>
    <xf numFmtId="1" fontId="1" fillId="0" borderId="1" xfId="0" applyNumberFormat="1" applyFont="1" applyFill="1" applyBorder="1" applyAlignment="1">
      <alignment wrapText="1"/>
    </xf>
    <xf numFmtId="1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right" vertical="top" wrapText="1"/>
    </xf>
    <xf numFmtId="0" fontId="3" fillId="0" borderId="0" xfId="0" applyFont="1"/>
    <xf numFmtId="2" fontId="4" fillId="0" borderId="1" xfId="0" applyNumberFormat="1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top" wrapText="1"/>
    </xf>
    <xf numFmtId="0" fontId="4" fillId="0" borderId="1" xfId="0" applyFont="1" applyBorder="1"/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2" fontId="2" fillId="0" borderId="2" xfId="0" applyNumberFormat="1" applyFont="1" applyFill="1" applyBorder="1" applyAlignment="1">
      <alignment horizontal="center" wrapText="1"/>
    </xf>
    <xf numFmtId="2" fontId="2" fillId="0" borderId="3" xfId="0" applyNumberFormat="1" applyFont="1" applyFill="1" applyBorder="1" applyAlignment="1">
      <alignment horizontal="center" wrapText="1"/>
    </xf>
    <xf numFmtId="2" fontId="2" fillId="0" borderId="4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right" wrapText="1"/>
    </xf>
    <xf numFmtId="2" fontId="2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0" fillId="0" borderId="0" xfId="0" applyNumberFormat="1" applyBorder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93"/>
  <sheetViews>
    <sheetView tabSelected="1" view="pageLayout" zoomScaleNormal="100" workbookViewId="0">
      <selection activeCell="A10" sqref="A10:J10"/>
    </sheetView>
  </sheetViews>
  <sheetFormatPr defaultRowHeight="15" x14ac:dyDescent="0.25"/>
  <cols>
    <col min="1" max="1" width="8.42578125" style="15" customWidth="1"/>
    <col min="2" max="2" width="40.42578125" style="2" customWidth="1"/>
    <col min="3" max="3" width="10.85546875" style="2" customWidth="1"/>
    <col min="4" max="4" width="10" style="2" customWidth="1"/>
    <col min="5" max="5" width="10.42578125" style="13" customWidth="1"/>
    <col min="6" max="6" width="11.140625" style="2" customWidth="1"/>
    <col min="7" max="7" width="10.7109375" style="2" customWidth="1"/>
    <col min="8" max="8" width="11.85546875" style="2" customWidth="1"/>
    <col min="9" max="9" width="12.7109375" style="2" customWidth="1"/>
    <col min="10" max="10" width="60.85546875" style="2" customWidth="1"/>
  </cols>
  <sheetData>
    <row r="1" spans="1:62" x14ac:dyDescent="0.25">
      <c r="J1" s="52" t="s">
        <v>50</v>
      </c>
    </row>
    <row r="2" spans="1:62" x14ac:dyDescent="0.25">
      <c r="J2" s="52"/>
    </row>
    <row r="4" spans="1:62" ht="15.75" x14ac:dyDescent="0.25">
      <c r="J4" s="3" t="s">
        <v>0</v>
      </c>
    </row>
    <row r="5" spans="1:62" ht="15.75" x14ac:dyDescent="0.25">
      <c r="J5" s="3" t="s">
        <v>1</v>
      </c>
    </row>
    <row r="6" spans="1:62" ht="15.75" x14ac:dyDescent="0.25">
      <c r="J6" s="3" t="s">
        <v>2</v>
      </c>
    </row>
    <row r="7" spans="1:62" ht="15.75" x14ac:dyDescent="0.25">
      <c r="J7" s="3" t="s">
        <v>18</v>
      </c>
    </row>
    <row r="8" spans="1:62" ht="15.75" x14ac:dyDescent="0.25">
      <c r="J8" s="3" t="s">
        <v>42</v>
      </c>
    </row>
    <row r="9" spans="1:62" ht="15.75" x14ac:dyDescent="0.25">
      <c r="A9" s="16"/>
    </row>
    <row r="10" spans="1:62" ht="15.75" customHeight="1" x14ac:dyDescent="0.25">
      <c r="A10" s="56" t="s">
        <v>3</v>
      </c>
      <c r="B10" s="56"/>
      <c r="C10" s="56"/>
      <c r="D10" s="56"/>
      <c r="E10" s="56"/>
      <c r="F10" s="56"/>
      <c r="G10" s="56"/>
      <c r="H10" s="56"/>
      <c r="I10" s="56"/>
      <c r="J10" s="56"/>
    </row>
    <row r="11" spans="1:62" ht="15.75" customHeight="1" x14ac:dyDescent="0.25">
      <c r="A11" s="53" t="s">
        <v>43</v>
      </c>
      <c r="B11" s="54"/>
      <c r="C11" s="54"/>
      <c r="D11" s="54"/>
      <c r="E11" s="54"/>
      <c r="F11" s="54"/>
      <c r="G11" s="54"/>
      <c r="H11" s="54"/>
      <c r="I11" s="54"/>
      <c r="J11" s="54"/>
    </row>
    <row r="12" spans="1:62" x14ac:dyDescent="0.25">
      <c r="A12" s="55"/>
      <c r="B12" s="55"/>
      <c r="C12" s="55"/>
      <c r="D12" s="55"/>
      <c r="E12" s="55"/>
      <c r="F12" s="55"/>
      <c r="G12" s="55"/>
      <c r="H12" s="55"/>
      <c r="I12" s="55"/>
      <c r="J12" s="55"/>
    </row>
    <row r="13" spans="1:62" ht="30" x14ac:dyDescent="0.25">
      <c r="A13" s="59" t="s">
        <v>4</v>
      </c>
      <c r="B13" s="58" t="s">
        <v>5</v>
      </c>
      <c r="C13" s="58" t="s">
        <v>6</v>
      </c>
      <c r="D13" s="58"/>
      <c r="E13" s="58"/>
      <c r="F13" s="58"/>
      <c r="G13" s="58"/>
      <c r="H13" s="58"/>
      <c r="I13" s="58"/>
      <c r="J13" s="4" t="s">
        <v>7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</row>
    <row r="14" spans="1:62" x14ac:dyDescent="0.25">
      <c r="A14" s="59"/>
      <c r="B14" s="58"/>
      <c r="C14" s="4" t="s">
        <v>8</v>
      </c>
      <c r="D14" s="4" t="s">
        <v>9</v>
      </c>
      <c r="E14" s="45" t="s">
        <v>10</v>
      </c>
      <c r="F14" s="4" t="s">
        <v>11</v>
      </c>
      <c r="G14" s="4" t="s">
        <v>12</v>
      </c>
      <c r="H14" s="4" t="s">
        <v>13</v>
      </c>
      <c r="I14" s="4" t="s">
        <v>14</v>
      </c>
      <c r="J14" s="5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</row>
    <row r="15" spans="1:62" s="15" customFormat="1" x14ac:dyDescent="0.25">
      <c r="A15" s="21">
        <v>1</v>
      </c>
      <c r="B15" s="21">
        <v>2</v>
      </c>
      <c r="C15" s="21">
        <v>3</v>
      </c>
      <c r="D15" s="21">
        <v>4</v>
      </c>
      <c r="E15" s="46">
        <v>5</v>
      </c>
      <c r="F15" s="21">
        <v>6</v>
      </c>
      <c r="G15" s="21">
        <v>7</v>
      </c>
      <c r="H15" s="21">
        <v>8</v>
      </c>
      <c r="I15" s="21">
        <v>9</v>
      </c>
      <c r="J15" s="21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</row>
    <row r="16" spans="1:62" s="23" customFormat="1" x14ac:dyDescent="0.25">
      <c r="A16" s="59">
        <v>1</v>
      </c>
      <c r="B16" s="6" t="s">
        <v>15</v>
      </c>
      <c r="C16" s="57">
        <f>C33+C45+C57+C69+C81</f>
        <v>75479.894</v>
      </c>
      <c r="D16" s="57">
        <f>D20+D21+D18+D19</f>
        <v>7729.2739999999994</v>
      </c>
      <c r="E16" s="57">
        <f t="shared" ref="E16:I16" si="0">E20+E21+E18+E19</f>
        <v>10047.950000000001</v>
      </c>
      <c r="F16" s="57">
        <f>F20+F21+F18+F19</f>
        <v>9006.7099999999991</v>
      </c>
      <c r="G16" s="57">
        <f t="shared" si="0"/>
        <v>7373.27</v>
      </c>
      <c r="H16" s="57">
        <f t="shared" si="0"/>
        <v>16822.16</v>
      </c>
      <c r="I16" s="57">
        <f t="shared" si="0"/>
        <v>24430.53</v>
      </c>
      <c r="J16" s="58" t="s">
        <v>17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</row>
    <row r="17" spans="1:62" s="23" customFormat="1" x14ac:dyDescent="0.25">
      <c r="A17" s="59"/>
      <c r="B17" s="5" t="s">
        <v>16</v>
      </c>
      <c r="C17" s="57"/>
      <c r="D17" s="57"/>
      <c r="E17" s="57"/>
      <c r="F17" s="57"/>
      <c r="G17" s="57"/>
      <c r="H17" s="57"/>
      <c r="I17" s="57"/>
      <c r="J17" s="58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</row>
    <row r="18" spans="1:62" s="23" customFormat="1" x14ac:dyDescent="0.25">
      <c r="A18" s="21">
        <v>2</v>
      </c>
      <c r="B18" s="5" t="s">
        <v>37</v>
      </c>
      <c r="C18" s="19">
        <f>D18+E18+F18+G18+H18+I18</f>
        <v>585.5</v>
      </c>
      <c r="D18" s="19">
        <f>D35+D47+D59+D71+D83</f>
        <v>585.5</v>
      </c>
      <c r="E18" s="44">
        <f>E35+E47+E59+E71+E83</f>
        <v>0</v>
      </c>
      <c r="F18" s="19">
        <v>0</v>
      </c>
      <c r="G18" s="19">
        <f t="shared" ref="G18:I18" si="1">G35+G47+G59+H71+H83</f>
        <v>0</v>
      </c>
      <c r="H18" s="19">
        <f t="shared" si="1"/>
        <v>0</v>
      </c>
      <c r="I18" s="19">
        <f t="shared" si="1"/>
        <v>0</v>
      </c>
      <c r="J18" s="20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</row>
    <row r="19" spans="1:62" s="23" customFormat="1" x14ac:dyDescent="0.25">
      <c r="A19" s="21">
        <v>3</v>
      </c>
      <c r="B19" s="5" t="s">
        <v>38</v>
      </c>
      <c r="C19" s="19">
        <f>D19+E19+F19+G19+H19+I19</f>
        <v>551.70000000000005</v>
      </c>
      <c r="D19" s="19">
        <f>D36+D48+D60+D72+D84</f>
        <v>551.70000000000005</v>
      </c>
      <c r="E19" s="44">
        <f t="shared" ref="E19:I19" si="2">E36+E48+E60+E72+E84</f>
        <v>0</v>
      </c>
      <c r="F19" s="19">
        <v>0</v>
      </c>
      <c r="G19" s="19">
        <f t="shared" si="2"/>
        <v>0</v>
      </c>
      <c r="H19" s="19">
        <f t="shared" si="2"/>
        <v>0</v>
      </c>
      <c r="I19" s="19">
        <f t="shared" si="2"/>
        <v>0</v>
      </c>
      <c r="J19" s="20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</row>
    <row r="20" spans="1:62" s="2" customFormat="1" ht="15.75" x14ac:dyDescent="0.25">
      <c r="A20" s="17">
        <v>4</v>
      </c>
      <c r="B20" s="5" t="s">
        <v>19</v>
      </c>
      <c r="C20" s="8">
        <f>C37+C49+C61+C73+C85</f>
        <v>25378.634000000002</v>
      </c>
      <c r="D20" s="8">
        <f>D37+D49+D61+D73+D85</f>
        <v>1711.924</v>
      </c>
      <c r="E20" s="8">
        <f t="shared" ref="E20:I20" si="3">E37+E49+E61+E73+E85</f>
        <v>1603.5</v>
      </c>
      <c r="F20" s="8">
        <f t="shared" si="3"/>
        <v>1370</v>
      </c>
      <c r="G20" s="8">
        <f t="shared" si="3"/>
        <v>1370</v>
      </c>
      <c r="H20" s="8">
        <f t="shared" si="3"/>
        <v>7756.17</v>
      </c>
      <c r="I20" s="8">
        <f t="shared" si="3"/>
        <v>12217.039999999999</v>
      </c>
      <c r="J20" s="20" t="s">
        <v>17</v>
      </c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</row>
    <row r="21" spans="1:62" s="2" customFormat="1" ht="15.75" x14ac:dyDescent="0.25">
      <c r="A21" s="17">
        <v>5</v>
      </c>
      <c r="B21" s="5" t="s">
        <v>20</v>
      </c>
      <c r="C21" s="8">
        <f>C38+C55+C91</f>
        <v>48244.060000000005</v>
      </c>
      <c r="D21" s="8">
        <f>D38+D55+D91</f>
        <v>4880.1499999999996</v>
      </c>
      <c r="E21" s="8">
        <f t="shared" ref="E21:I21" si="4">E38+E55+E91</f>
        <v>8444.4500000000007</v>
      </c>
      <c r="F21" s="8">
        <f t="shared" si="4"/>
        <v>7636.7099999999991</v>
      </c>
      <c r="G21" s="8">
        <f t="shared" si="4"/>
        <v>6003.27</v>
      </c>
      <c r="H21" s="8">
        <f t="shared" si="4"/>
        <v>9065.99</v>
      </c>
      <c r="I21" s="8">
        <f t="shared" si="4"/>
        <v>12213.49</v>
      </c>
      <c r="J21" s="20" t="s">
        <v>17</v>
      </c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</row>
    <row r="22" spans="1:62" s="2" customFormat="1" ht="15.75" x14ac:dyDescent="0.25">
      <c r="A22" s="17">
        <v>6</v>
      </c>
      <c r="B22" s="6" t="s">
        <v>39</v>
      </c>
      <c r="C22" s="28">
        <f>C23+C24+C25+C26</f>
        <v>0</v>
      </c>
      <c r="D22" s="28">
        <f t="shared" ref="D22:I22" si="5">D23+D24+D25+D26</f>
        <v>0</v>
      </c>
      <c r="E22" s="28">
        <f t="shared" si="5"/>
        <v>0</v>
      </c>
      <c r="F22" s="28">
        <f t="shared" si="5"/>
        <v>0</v>
      </c>
      <c r="G22" s="28">
        <f t="shared" si="5"/>
        <v>0</v>
      </c>
      <c r="H22" s="28">
        <f t="shared" si="5"/>
        <v>0</v>
      </c>
      <c r="I22" s="28">
        <f t="shared" si="5"/>
        <v>0</v>
      </c>
      <c r="J22" s="20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</row>
    <row r="23" spans="1:62" s="2" customFormat="1" ht="15.75" x14ac:dyDescent="0.25">
      <c r="A23" s="17">
        <v>7</v>
      </c>
      <c r="B23" s="5" t="s">
        <v>37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0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</row>
    <row r="24" spans="1:62" s="2" customFormat="1" ht="15.75" x14ac:dyDescent="0.25">
      <c r="A24" s="17">
        <v>8</v>
      </c>
      <c r="B24" s="5" t="s">
        <v>38</v>
      </c>
      <c r="C24" s="28">
        <v>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0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</row>
    <row r="25" spans="1:62" s="2" customFormat="1" ht="15.75" x14ac:dyDescent="0.25">
      <c r="A25" s="17">
        <v>9</v>
      </c>
      <c r="B25" s="5" t="s">
        <v>19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0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</row>
    <row r="26" spans="1:62" s="2" customFormat="1" ht="15.75" x14ac:dyDescent="0.25">
      <c r="A26" s="17">
        <v>10</v>
      </c>
      <c r="B26" s="5" t="s">
        <v>20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0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</row>
    <row r="27" spans="1:62" s="2" customFormat="1" ht="15.75" x14ac:dyDescent="0.25">
      <c r="A27" s="17">
        <v>11</v>
      </c>
      <c r="B27" s="6" t="s">
        <v>40</v>
      </c>
      <c r="C27" s="8">
        <f>C28+C29+C30+C31</f>
        <v>74759.894</v>
      </c>
      <c r="D27" s="8">
        <f t="shared" ref="D27:I27" si="6">D28+D29+D30+D31</f>
        <v>7729.2739999999994</v>
      </c>
      <c r="E27" s="8">
        <f t="shared" si="6"/>
        <v>10047.950000000001</v>
      </c>
      <c r="F27" s="8">
        <f t="shared" si="6"/>
        <v>9006.7099999999991</v>
      </c>
      <c r="G27" s="8">
        <f t="shared" si="6"/>
        <v>7373.27</v>
      </c>
      <c r="H27" s="8">
        <f t="shared" si="6"/>
        <v>16822.16</v>
      </c>
      <c r="I27" s="8">
        <f t="shared" si="6"/>
        <v>24430.53</v>
      </c>
      <c r="J27" s="20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</row>
    <row r="28" spans="1:62" s="2" customFormat="1" ht="15.75" x14ac:dyDescent="0.25">
      <c r="A28" s="17">
        <v>12</v>
      </c>
      <c r="B28" s="5" t="s">
        <v>37</v>
      </c>
      <c r="C28" s="19">
        <f>C18</f>
        <v>585.5</v>
      </c>
      <c r="D28" s="22">
        <f t="shared" ref="D28:I28" si="7">D18</f>
        <v>585.5</v>
      </c>
      <c r="E28" s="44">
        <f t="shared" si="7"/>
        <v>0</v>
      </c>
      <c r="F28" s="22">
        <f t="shared" si="7"/>
        <v>0</v>
      </c>
      <c r="G28" s="22">
        <f t="shared" si="7"/>
        <v>0</v>
      </c>
      <c r="H28" s="22">
        <f t="shared" si="7"/>
        <v>0</v>
      </c>
      <c r="I28" s="22">
        <f t="shared" si="7"/>
        <v>0</v>
      </c>
      <c r="J28" s="20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</row>
    <row r="29" spans="1:62" s="2" customFormat="1" ht="15.75" x14ac:dyDescent="0.25">
      <c r="A29" s="17">
        <v>13</v>
      </c>
      <c r="B29" s="5" t="s">
        <v>38</v>
      </c>
      <c r="C29" s="19">
        <f>C19</f>
        <v>551.70000000000005</v>
      </c>
      <c r="D29" s="22">
        <f t="shared" ref="D29:I29" si="8">D19</f>
        <v>551.70000000000005</v>
      </c>
      <c r="E29" s="44">
        <f t="shared" si="8"/>
        <v>0</v>
      </c>
      <c r="F29" s="22">
        <f t="shared" si="8"/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0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</row>
    <row r="30" spans="1:62" s="2" customFormat="1" ht="15.75" x14ac:dyDescent="0.25">
      <c r="A30" s="17">
        <v>14</v>
      </c>
      <c r="B30" s="5" t="s">
        <v>19</v>
      </c>
      <c r="C30" s="8">
        <f>C20</f>
        <v>25378.634000000002</v>
      </c>
      <c r="D30" s="8">
        <f t="shared" ref="D30:I30" si="9">D20</f>
        <v>1711.924</v>
      </c>
      <c r="E30" s="8">
        <f t="shared" si="9"/>
        <v>1603.5</v>
      </c>
      <c r="F30" s="8">
        <f t="shared" si="9"/>
        <v>1370</v>
      </c>
      <c r="G30" s="8">
        <f t="shared" si="9"/>
        <v>1370</v>
      </c>
      <c r="H30" s="8">
        <f t="shared" si="9"/>
        <v>7756.17</v>
      </c>
      <c r="I30" s="8">
        <f t="shared" si="9"/>
        <v>12217.039999999999</v>
      </c>
      <c r="J30" s="20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</row>
    <row r="31" spans="1:62" s="2" customFormat="1" ht="15.75" x14ac:dyDescent="0.25">
      <c r="A31" s="17">
        <v>15</v>
      </c>
      <c r="B31" s="5" t="s">
        <v>20</v>
      </c>
      <c r="C31" s="8">
        <f>C21</f>
        <v>48244.060000000005</v>
      </c>
      <c r="D31" s="8">
        <f t="shared" ref="D31:I31" si="10">D21</f>
        <v>4880.1499999999996</v>
      </c>
      <c r="E31" s="8">
        <f t="shared" si="10"/>
        <v>8444.4500000000007</v>
      </c>
      <c r="F31" s="8">
        <f t="shared" si="10"/>
        <v>7636.7099999999991</v>
      </c>
      <c r="G31" s="8">
        <f t="shared" si="10"/>
        <v>6003.27</v>
      </c>
      <c r="H31" s="8">
        <f t="shared" si="10"/>
        <v>9065.99</v>
      </c>
      <c r="I31" s="8">
        <f t="shared" si="10"/>
        <v>12213.49</v>
      </c>
      <c r="J31" s="20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</row>
    <row r="32" spans="1:62" s="24" customFormat="1" ht="15.75" x14ac:dyDescent="0.25">
      <c r="A32" s="17">
        <v>16</v>
      </c>
      <c r="B32" s="51" t="s">
        <v>21</v>
      </c>
      <c r="C32" s="51"/>
      <c r="D32" s="51"/>
      <c r="E32" s="51"/>
      <c r="F32" s="51"/>
      <c r="G32" s="51"/>
      <c r="H32" s="51"/>
      <c r="I32" s="51"/>
      <c r="J32" s="20" t="s">
        <v>17</v>
      </c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</row>
    <row r="33" spans="1:62" s="24" customFormat="1" ht="15.75" x14ac:dyDescent="0.25">
      <c r="A33" s="17">
        <v>17</v>
      </c>
      <c r="B33" s="9" t="s">
        <v>22</v>
      </c>
      <c r="C33" s="8">
        <f>D33+E33+F33+G33+H33+I33</f>
        <v>25938.563999999998</v>
      </c>
      <c r="D33" s="8">
        <f>D37+D38+D35+D36</f>
        <v>2552.3040000000001</v>
      </c>
      <c r="E33" s="8">
        <f>E37+E38</f>
        <v>4993.58</v>
      </c>
      <c r="F33" s="8">
        <f>F37+F38</f>
        <v>4191.1399999999994</v>
      </c>
      <c r="G33" s="8">
        <f>G34+G37</f>
        <v>4094.4</v>
      </c>
      <c r="H33" s="8">
        <f>H34+H37</f>
        <v>3675.32</v>
      </c>
      <c r="I33" s="8">
        <f>I34+I37</f>
        <v>6431.82</v>
      </c>
      <c r="J33" s="20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</row>
    <row r="34" spans="1:62" s="2" customFormat="1" ht="15.75" x14ac:dyDescent="0.25">
      <c r="A34" s="17">
        <v>18</v>
      </c>
      <c r="B34" s="9" t="s">
        <v>41</v>
      </c>
      <c r="C34" s="8">
        <f>C35+C36+C37+C38</f>
        <v>25218.563999999998</v>
      </c>
      <c r="D34" s="8">
        <f>D37+D38+D35+D36</f>
        <v>2552.3040000000001</v>
      </c>
      <c r="E34" s="8">
        <f t="shared" ref="E34:I34" si="11">E37+E38</f>
        <v>4993.58</v>
      </c>
      <c r="F34" s="8">
        <f t="shared" si="11"/>
        <v>4191.1399999999994</v>
      </c>
      <c r="G34" s="8">
        <f t="shared" si="11"/>
        <v>3374.4</v>
      </c>
      <c r="H34" s="8">
        <f t="shared" si="11"/>
        <v>3675.32</v>
      </c>
      <c r="I34" s="8">
        <f t="shared" si="11"/>
        <v>6431.82</v>
      </c>
      <c r="J34" s="20" t="s">
        <v>17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</row>
    <row r="35" spans="1:62" s="2" customFormat="1" ht="15.75" x14ac:dyDescent="0.25">
      <c r="A35" s="17">
        <v>19</v>
      </c>
      <c r="B35" s="9" t="s">
        <v>37</v>
      </c>
      <c r="C35" s="19">
        <f>D35+E35+F35+G35+H35+I35</f>
        <v>38.299999999999997</v>
      </c>
      <c r="D35" s="19">
        <v>38.299999999999997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0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</row>
    <row r="36" spans="1:62" s="2" customFormat="1" ht="15.75" x14ac:dyDescent="0.25">
      <c r="A36" s="17">
        <v>20</v>
      </c>
      <c r="B36" s="9" t="s">
        <v>38</v>
      </c>
      <c r="C36" s="19">
        <f>D36+E36+F36+G36+H36+I36</f>
        <v>173</v>
      </c>
      <c r="D36" s="19">
        <v>173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0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</row>
    <row r="37" spans="1:62" s="2" customFormat="1" ht="15.75" x14ac:dyDescent="0.25">
      <c r="A37" s="17">
        <v>21</v>
      </c>
      <c r="B37" s="5" t="s">
        <v>19</v>
      </c>
      <c r="C37" s="8">
        <f>D37+E37+F37+G37+H37+I37</f>
        <v>2964.3240000000001</v>
      </c>
      <c r="D37" s="18">
        <v>809.62400000000002</v>
      </c>
      <c r="E37" s="8">
        <v>714.7</v>
      </c>
      <c r="F37" s="8">
        <v>720</v>
      </c>
      <c r="G37" s="19">
        <v>720</v>
      </c>
      <c r="H37" s="19">
        <v>0</v>
      </c>
      <c r="I37" s="19">
        <v>0</v>
      </c>
      <c r="J37" s="20" t="s">
        <v>17</v>
      </c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</row>
    <row r="38" spans="1:62" s="2" customFormat="1" ht="15.75" x14ac:dyDescent="0.25">
      <c r="A38" s="17">
        <v>22</v>
      </c>
      <c r="B38" s="5" t="s">
        <v>20</v>
      </c>
      <c r="C38" s="8">
        <f>D38+E38+F38+G38+H38+I38</f>
        <v>22042.94</v>
      </c>
      <c r="D38" s="8">
        <v>1531.38</v>
      </c>
      <c r="E38" s="8">
        <v>4278.88</v>
      </c>
      <c r="F38" s="8">
        <v>3471.14</v>
      </c>
      <c r="G38" s="8">
        <v>2654.4</v>
      </c>
      <c r="H38" s="8">
        <v>3675.32</v>
      </c>
      <c r="I38" s="8">
        <v>6431.82</v>
      </c>
      <c r="J38" s="20" t="s">
        <v>17</v>
      </c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</row>
    <row r="39" spans="1:62" s="2" customFormat="1" ht="60" x14ac:dyDescent="0.25">
      <c r="A39" s="17">
        <v>23</v>
      </c>
      <c r="B39" s="5" t="s">
        <v>35</v>
      </c>
      <c r="C39" s="8">
        <f>C34</f>
        <v>25218.563999999998</v>
      </c>
      <c r="D39" s="8">
        <f t="shared" ref="D39:I39" si="12">D34</f>
        <v>2552.3040000000001</v>
      </c>
      <c r="E39" s="8">
        <f t="shared" si="12"/>
        <v>4993.58</v>
      </c>
      <c r="F39" s="8">
        <f t="shared" si="12"/>
        <v>4191.1399999999994</v>
      </c>
      <c r="G39" s="8">
        <f t="shared" si="12"/>
        <v>3374.4</v>
      </c>
      <c r="H39" s="8">
        <f t="shared" si="12"/>
        <v>3675.32</v>
      </c>
      <c r="I39" s="8">
        <f t="shared" si="12"/>
        <v>6431.82</v>
      </c>
      <c r="J39" s="7" t="s">
        <v>28</v>
      </c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</row>
    <row r="40" spans="1:62" s="2" customFormat="1" ht="15.75" x14ac:dyDescent="0.25">
      <c r="A40" s="17">
        <v>24</v>
      </c>
      <c r="B40" s="5" t="s">
        <v>37</v>
      </c>
      <c r="C40" s="19">
        <f>D40+E40+F40+G40+H40+I40</f>
        <v>38.299999999999997</v>
      </c>
      <c r="D40" s="19">
        <f>D35</f>
        <v>38.299999999999997</v>
      </c>
      <c r="E40" s="29">
        <f t="shared" ref="E40:I40" si="13">E35</f>
        <v>0</v>
      </c>
      <c r="F40" s="29">
        <f t="shared" si="13"/>
        <v>0</v>
      </c>
      <c r="G40" s="29">
        <f t="shared" si="13"/>
        <v>0</v>
      </c>
      <c r="H40" s="29">
        <f t="shared" si="13"/>
        <v>0</v>
      </c>
      <c r="I40" s="29">
        <f t="shared" si="13"/>
        <v>0</v>
      </c>
      <c r="J40" s="7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</row>
    <row r="41" spans="1:62" s="2" customFormat="1" ht="15.75" x14ac:dyDescent="0.25">
      <c r="A41" s="17">
        <v>25</v>
      </c>
      <c r="B41" s="5" t="s">
        <v>38</v>
      </c>
      <c r="C41" s="19">
        <f>D41+E41+F41+H41+G41+I41</f>
        <v>173</v>
      </c>
      <c r="D41" s="19">
        <f>D36</f>
        <v>173</v>
      </c>
      <c r="E41" s="29">
        <f t="shared" ref="E41:I41" si="14">E36</f>
        <v>0</v>
      </c>
      <c r="F41" s="29">
        <f t="shared" si="14"/>
        <v>0</v>
      </c>
      <c r="G41" s="29">
        <f t="shared" si="14"/>
        <v>0</v>
      </c>
      <c r="H41" s="29">
        <f t="shared" si="14"/>
        <v>0</v>
      </c>
      <c r="I41" s="29">
        <f t="shared" si="14"/>
        <v>0</v>
      </c>
      <c r="J41" s="7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</row>
    <row r="42" spans="1:62" s="2" customFormat="1" ht="15.75" x14ac:dyDescent="0.25">
      <c r="A42" s="17">
        <v>26</v>
      </c>
      <c r="B42" s="5" t="s">
        <v>19</v>
      </c>
      <c r="C42" s="8">
        <f t="shared" ref="C42:I43" si="15">C37</f>
        <v>2964.3240000000001</v>
      </c>
      <c r="D42" s="8">
        <f t="shared" si="15"/>
        <v>809.62400000000002</v>
      </c>
      <c r="E42" s="8">
        <f t="shared" si="15"/>
        <v>714.7</v>
      </c>
      <c r="F42" s="8">
        <f t="shared" si="15"/>
        <v>720</v>
      </c>
      <c r="G42" s="19">
        <f>G37</f>
        <v>720</v>
      </c>
      <c r="H42" s="19">
        <v>0</v>
      </c>
      <c r="I42" s="19">
        <v>0</v>
      </c>
      <c r="J42" s="7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</row>
    <row r="43" spans="1:62" s="2" customFormat="1" ht="15.75" x14ac:dyDescent="0.25">
      <c r="A43" s="17">
        <v>27</v>
      </c>
      <c r="B43" s="5" t="s">
        <v>20</v>
      </c>
      <c r="C43" s="8">
        <f t="shared" si="15"/>
        <v>22042.94</v>
      </c>
      <c r="D43" s="8">
        <f t="shared" si="15"/>
        <v>1531.38</v>
      </c>
      <c r="E43" s="8">
        <f t="shared" si="15"/>
        <v>4278.88</v>
      </c>
      <c r="F43" s="8">
        <f t="shared" si="15"/>
        <v>3471.14</v>
      </c>
      <c r="G43" s="8">
        <f t="shared" si="15"/>
        <v>2654.4</v>
      </c>
      <c r="H43" s="8">
        <f t="shared" si="15"/>
        <v>3675.32</v>
      </c>
      <c r="I43" s="8">
        <f t="shared" si="15"/>
        <v>6431.82</v>
      </c>
      <c r="J43" s="7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</row>
    <row r="44" spans="1:62" s="25" customFormat="1" ht="32.25" customHeight="1" x14ac:dyDescent="0.25">
      <c r="A44" s="17">
        <v>28</v>
      </c>
      <c r="B44" s="47" t="s">
        <v>33</v>
      </c>
      <c r="C44" s="47"/>
      <c r="D44" s="47"/>
      <c r="E44" s="47"/>
      <c r="F44" s="47"/>
      <c r="G44" s="47"/>
      <c r="H44" s="47"/>
      <c r="I44" s="47"/>
      <c r="J44" s="20" t="s">
        <v>17</v>
      </c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</row>
    <row r="45" spans="1:62" s="2" customFormat="1" ht="15.75" customHeight="1" x14ac:dyDescent="0.25">
      <c r="A45" s="17">
        <v>29</v>
      </c>
      <c r="B45" s="9" t="s">
        <v>45</v>
      </c>
      <c r="C45" s="10">
        <f>C47+C48+C49+C50</f>
        <v>14019.7</v>
      </c>
      <c r="D45" s="10">
        <f>D47+D48+D49+D50</f>
        <v>1531.1</v>
      </c>
      <c r="E45" s="10">
        <f t="shared" ref="E45:I45" si="16">E46</f>
        <v>2296.9</v>
      </c>
      <c r="F45" s="10">
        <f t="shared" si="16"/>
        <v>2041.8</v>
      </c>
      <c r="G45" s="10">
        <f t="shared" si="16"/>
        <v>1225.0999999999999</v>
      </c>
      <c r="H45" s="10">
        <f t="shared" si="16"/>
        <v>3266.9</v>
      </c>
      <c r="I45" s="10">
        <f t="shared" si="16"/>
        <v>3657.9</v>
      </c>
      <c r="J45" s="20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</row>
    <row r="46" spans="1:62" s="2" customFormat="1" ht="15.75" x14ac:dyDescent="0.25">
      <c r="A46" s="17">
        <v>30</v>
      </c>
      <c r="B46" s="9" t="s">
        <v>41</v>
      </c>
      <c r="C46" s="8">
        <f>C45</f>
        <v>14019.7</v>
      </c>
      <c r="D46" s="8">
        <f>D45</f>
        <v>1531.1</v>
      </c>
      <c r="E46" s="8">
        <f t="shared" ref="E46:I46" si="17">E49+E50</f>
        <v>2296.9</v>
      </c>
      <c r="F46" s="8">
        <f t="shared" si="17"/>
        <v>2041.8</v>
      </c>
      <c r="G46" s="8">
        <f t="shared" si="17"/>
        <v>1225.0999999999999</v>
      </c>
      <c r="H46" s="8">
        <f t="shared" si="17"/>
        <v>3266.9</v>
      </c>
      <c r="I46" s="8">
        <f t="shared" si="17"/>
        <v>3657.9</v>
      </c>
      <c r="J46" s="20" t="s">
        <v>17</v>
      </c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</row>
    <row r="47" spans="1:62" s="2" customFormat="1" ht="15.75" x14ac:dyDescent="0.25">
      <c r="A47" s="17">
        <v>31</v>
      </c>
      <c r="B47" s="9" t="s">
        <v>37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0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</row>
    <row r="48" spans="1:62" s="2" customFormat="1" ht="15.75" x14ac:dyDescent="0.25">
      <c r="A48" s="17">
        <v>32</v>
      </c>
      <c r="B48" s="9" t="s">
        <v>38</v>
      </c>
      <c r="C48" s="42">
        <f>D48+E48+F48+G48+H48+I48</f>
        <v>53.8</v>
      </c>
      <c r="D48" s="34">
        <v>53.8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0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</row>
    <row r="49" spans="1:62" s="2" customFormat="1" ht="15.75" x14ac:dyDescent="0.25">
      <c r="A49" s="17">
        <v>33</v>
      </c>
      <c r="B49" s="5" t="s">
        <v>19</v>
      </c>
      <c r="C49" s="8">
        <f>D49+E49+F49+G49+H49+I49</f>
        <v>507.4</v>
      </c>
      <c r="D49" s="18">
        <v>252.3</v>
      </c>
      <c r="E49" s="8">
        <v>255.1</v>
      </c>
      <c r="F49" s="8">
        <v>0</v>
      </c>
      <c r="G49" s="29">
        <v>0</v>
      </c>
      <c r="H49" s="29">
        <v>0</v>
      </c>
      <c r="I49" s="29">
        <v>0</v>
      </c>
      <c r="J49" s="20" t="s">
        <v>17</v>
      </c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</row>
    <row r="50" spans="1:62" s="2" customFormat="1" ht="15.75" x14ac:dyDescent="0.25">
      <c r="A50" s="17">
        <v>34</v>
      </c>
      <c r="B50" s="5" t="s">
        <v>20</v>
      </c>
      <c r="C50" s="8">
        <f>D50+E50+F50+G50+H50+I50</f>
        <v>13458.5</v>
      </c>
      <c r="D50" s="8">
        <v>1225</v>
      </c>
      <c r="E50" s="8">
        <v>2041.8</v>
      </c>
      <c r="F50" s="8">
        <v>2041.8</v>
      </c>
      <c r="G50" s="8">
        <v>1225.0999999999999</v>
      </c>
      <c r="H50" s="8">
        <v>3266.9</v>
      </c>
      <c r="I50" s="8">
        <v>3657.9</v>
      </c>
      <c r="J50" s="20" t="s">
        <v>17</v>
      </c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</row>
    <row r="51" spans="1:62" s="2" customFormat="1" ht="60" x14ac:dyDescent="0.25">
      <c r="A51" s="17">
        <v>35</v>
      </c>
      <c r="B51" s="5" t="s">
        <v>23</v>
      </c>
      <c r="C51" s="8">
        <f>D51+E51+F51+G51+H51+I51</f>
        <v>14019.699999999999</v>
      </c>
      <c r="D51" s="8">
        <f>D52+D53+D54+D55</f>
        <v>1531.1</v>
      </c>
      <c r="E51" s="8">
        <f t="shared" ref="E51:I51" si="18">E46</f>
        <v>2296.9</v>
      </c>
      <c r="F51" s="8">
        <f t="shared" si="18"/>
        <v>2041.8</v>
      </c>
      <c r="G51" s="8">
        <f t="shared" si="18"/>
        <v>1225.0999999999999</v>
      </c>
      <c r="H51" s="8">
        <f t="shared" si="18"/>
        <v>3266.9</v>
      </c>
      <c r="I51" s="8">
        <f t="shared" si="18"/>
        <v>3657.9</v>
      </c>
      <c r="J51" s="7" t="s">
        <v>29</v>
      </c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</row>
    <row r="52" spans="1:62" s="2" customFormat="1" ht="15.75" x14ac:dyDescent="0.25">
      <c r="A52" s="17">
        <v>36</v>
      </c>
      <c r="B52" s="5" t="s">
        <v>37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7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</row>
    <row r="53" spans="1:62" s="2" customFormat="1" ht="15.75" x14ac:dyDescent="0.25">
      <c r="A53" s="17">
        <v>37</v>
      </c>
      <c r="B53" s="5" t="s">
        <v>38</v>
      </c>
      <c r="C53" s="43">
        <f>D53+E53+F53+G53+H53+I53</f>
        <v>53.8</v>
      </c>
      <c r="D53" s="42">
        <v>53.8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7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</row>
    <row r="54" spans="1:62" s="2" customFormat="1" ht="15.75" x14ac:dyDescent="0.25">
      <c r="A54" s="17">
        <v>38</v>
      </c>
      <c r="B54" s="5" t="s">
        <v>19</v>
      </c>
      <c r="C54" s="8">
        <f>D54+E54+F54+G54+H54+I54</f>
        <v>507.4</v>
      </c>
      <c r="D54" s="8">
        <v>252.3</v>
      </c>
      <c r="E54" s="8">
        <f>E49</f>
        <v>255.1</v>
      </c>
      <c r="F54" s="8">
        <f>F49</f>
        <v>0</v>
      </c>
      <c r="G54" s="19">
        <v>0</v>
      </c>
      <c r="H54" s="19">
        <v>0</v>
      </c>
      <c r="I54" s="19">
        <v>0</v>
      </c>
      <c r="J54" s="7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</row>
    <row r="55" spans="1:62" s="2" customFormat="1" ht="15.75" x14ac:dyDescent="0.25">
      <c r="A55" s="17">
        <v>39</v>
      </c>
      <c r="B55" s="5" t="s">
        <v>20</v>
      </c>
      <c r="C55" s="8">
        <v>13458.5</v>
      </c>
      <c r="D55" s="8">
        <v>1225</v>
      </c>
      <c r="E55" s="8">
        <v>2041.8</v>
      </c>
      <c r="F55" s="8">
        <v>2041.8</v>
      </c>
      <c r="G55" s="8">
        <v>1225.0999999999999</v>
      </c>
      <c r="H55" s="8">
        <v>3266.9</v>
      </c>
      <c r="I55" s="8">
        <v>3657.9</v>
      </c>
      <c r="J55" s="7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</row>
    <row r="56" spans="1:62" s="26" customFormat="1" ht="31.5" customHeight="1" x14ac:dyDescent="0.25">
      <c r="A56" s="17">
        <v>40</v>
      </c>
      <c r="B56" s="47" t="s">
        <v>34</v>
      </c>
      <c r="C56" s="47"/>
      <c r="D56" s="47"/>
      <c r="E56" s="47"/>
      <c r="F56" s="47"/>
      <c r="G56" s="47"/>
      <c r="H56" s="47"/>
      <c r="I56" s="47"/>
      <c r="J56" s="7" t="s">
        <v>17</v>
      </c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</row>
    <row r="57" spans="1:62" s="2" customFormat="1" ht="22.5" customHeight="1" x14ac:dyDescent="0.25">
      <c r="A57" s="17">
        <v>41</v>
      </c>
      <c r="B57" s="9" t="s">
        <v>44</v>
      </c>
      <c r="C57" s="10">
        <f>C58</f>
        <v>17591.07</v>
      </c>
      <c r="D57" s="30">
        <f t="shared" ref="D57:I57" si="19">D58</f>
        <v>0</v>
      </c>
      <c r="E57" s="30">
        <f t="shared" si="19"/>
        <v>0</v>
      </c>
      <c r="F57" s="30">
        <f t="shared" si="19"/>
        <v>0</v>
      </c>
      <c r="G57" s="10">
        <f t="shared" si="19"/>
        <v>0</v>
      </c>
      <c r="H57" s="10">
        <f t="shared" si="19"/>
        <v>6565.1</v>
      </c>
      <c r="I57" s="10">
        <f t="shared" si="19"/>
        <v>11025.97</v>
      </c>
      <c r="J57" s="7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</row>
    <row r="58" spans="1:62" s="2" customFormat="1" ht="15.75" x14ac:dyDescent="0.25">
      <c r="A58" s="17">
        <v>42</v>
      </c>
      <c r="B58" s="9" t="s">
        <v>41</v>
      </c>
      <c r="C58" s="8">
        <f>D58+E58+F58+G58+H58+I58</f>
        <v>17591.07</v>
      </c>
      <c r="D58" s="28">
        <f t="shared" ref="D58:I58" si="20">D61</f>
        <v>0</v>
      </c>
      <c r="E58" s="28">
        <f t="shared" si="20"/>
        <v>0</v>
      </c>
      <c r="F58" s="28">
        <f t="shared" si="20"/>
        <v>0</v>
      </c>
      <c r="G58" s="8">
        <f t="shared" si="20"/>
        <v>0</v>
      </c>
      <c r="H58" s="8">
        <f t="shared" si="20"/>
        <v>6565.1</v>
      </c>
      <c r="I58" s="8">
        <f t="shared" si="20"/>
        <v>11025.97</v>
      </c>
      <c r="J58" s="7" t="s">
        <v>17</v>
      </c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</row>
    <row r="59" spans="1:62" s="2" customFormat="1" ht="15.75" x14ac:dyDescent="0.25">
      <c r="A59" s="17">
        <v>43</v>
      </c>
      <c r="B59" s="9" t="s">
        <v>37</v>
      </c>
      <c r="C59" s="28">
        <v>0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7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</row>
    <row r="60" spans="1:62" s="2" customFormat="1" ht="15.75" x14ac:dyDescent="0.25">
      <c r="A60" s="17">
        <v>44</v>
      </c>
      <c r="B60" s="9" t="s">
        <v>38</v>
      </c>
      <c r="C60" s="28">
        <v>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7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</row>
    <row r="61" spans="1:62" s="2" customFormat="1" ht="15.75" x14ac:dyDescent="0.25">
      <c r="A61" s="17">
        <v>45</v>
      </c>
      <c r="B61" s="5" t="s">
        <v>19</v>
      </c>
      <c r="C61" s="8">
        <f>D61+E61+F61+G61+H61+I61</f>
        <v>17591.07</v>
      </c>
      <c r="D61" s="28">
        <v>0</v>
      </c>
      <c r="E61" s="28">
        <v>0</v>
      </c>
      <c r="F61" s="28">
        <v>0</v>
      </c>
      <c r="G61" s="8">
        <v>0</v>
      </c>
      <c r="H61" s="8">
        <v>6565.1</v>
      </c>
      <c r="I61" s="8">
        <v>11025.97</v>
      </c>
      <c r="J61" s="7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</row>
    <row r="62" spans="1:62" s="2" customFormat="1" ht="15.75" x14ac:dyDescent="0.25">
      <c r="A62" s="17">
        <v>46</v>
      </c>
      <c r="B62" s="5" t="s">
        <v>20</v>
      </c>
      <c r="C62" s="28">
        <v>0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7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</row>
    <row r="63" spans="1:62" s="2" customFormat="1" ht="120" x14ac:dyDescent="0.25">
      <c r="A63" s="17">
        <v>47</v>
      </c>
      <c r="B63" s="5" t="s">
        <v>24</v>
      </c>
      <c r="C63" s="8">
        <f t="shared" ref="C63:I63" si="21">C58</f>
        <v>17591.07</v>
      </c>
      <c r="D63" s="28">
        <f t="shared" si="21"/>
        <v>0</v>
      </c>
      <c r="E63" s="28">
        <f t="shared" si="21"/>
        <v>0</v>
      </c>
      <c r="F63" s="28">
        <f t="shared" si="21"/>
        <v>0</v>
      </c>
      <c r="G63" s="8">
        <f t="shared" si="21"/>
        <v>0</v>
      </c>
      <c r="H63" s="8">
        <f t="shared" si="21"/>
        <v>6565.1</v>
      </c>
      <c r="I63" s="8">
        <f t="shared" si="21"/>
        <v>11025.97</v>
      </c>
      <c r="J63" s="7" t="s">
        <v>30</v>
      </c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</row>
    <row r="64" spans="1:62" s="2" customFormat="1" ht="15.75" x14ac:dyDescent="0.25">
      <c r="A64" s="17">
        <v>48</v>
      </c>
      <c r="B64" s="5" t="s">
        <v>37</v>
      </c>
      <c r="C64" s="28">
        <v>0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7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</row>
    <row r="65" spans="1:62" s="2" customFormat="1" ht="15.75" x14ac:dyDescent="0.25">
      <c r="A65" s="17">
        <v>49</v>
      </c>
      <c r="B65" s="5" t="s">
        <v>38</v>
      </c>
      <c r="C65" s="28">
        <v>0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7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</row>
    <row r="66" spans="1:62" s="2" customFormat="1" ht="15.75" x14ac:dyDescent="0.25">
      <c r="A66" s="17">
        <v>50</v>
      </c>
      <c r="B66" s="5" t="s">
        <v>19</v>
      </c>
      <c r="C66" s="8">
        <f>D66+E66+F66+G66+H66+I66</f>
        <v>25647.769999999997</v>
      </c>
      <c r="D66" s="28">
        <v>0</v>
      </c>
      <c r="E66" s="28">
        <v>0</v>
      </c>
      <c r="F66" s="28">
        <v>0</v>
      </c>
      <c r="G66" s="8">
        <v>8056.7</v>
      </c>
      <c r="H66" s="8">
        <v>6565.1</v>
      </c>
      <c r="I66" s="8">
        <v>11025.97</v>
      </c>
      <c r="J66" s="7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</row>
    <row r="67" spans="1:62" s="2" customFormat="1" ht="15.75" x14ac:dyDescent="0.25">
      <c r="A67" s="17">
        <v>51</v>
      </c>
      <c r="B67" s="5" t="s">
        <v>20</v>
      </c>
      <c r="C67" s="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7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</row>
    <row r="68" spans="1:62" s="27" customFormat="1" ht="38.25" customHeight="1" x14ac:dyDescent="0.25">
      <c r="A68" s="17">
        <v>52</v>
      </c>
      <c r="B68" s="48" t="s">
        <v>25</v>
      </c>
      <c r="C68" s="49"/>
      <c r="D68" s="49"/>
      <c r="E68" s="49"/>
      <c r="F68" s="49"/>
      <c r="G68" s="49"/>
      <c r="H68" s="49"/>
      <c r="I68" s="50"/>
      <c r="J68" s="7" t="s">
        <v>17</v>
      </c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</row>
    <row r="69" spans="1:62" s="2" customFormat="1" ht="16.5" customHeight="1" x14ac:dyDescent="0.25">
      <c r="A69" s="17">
        <v>53</v>
      </c>
      <c r="B69" s="9" t="s">
        <v>47</v>
      </c>
      <c r="C69" s="11">
        <f>C70</f>
        <v>2382.14</v>
      </c>
      <c r="D69" s="32">
        <f t="shared" ref="D69:I69" si="22">D70</f>
        <v>0</v>
      </c>
      <c r="E69" s="32">
        <f t="shared" si="22"/>
        <v>0</v>
      </c>
      <c r="F69" s="32">
        <f t="shared" si="22"/>
        <v>0</v>
      </c>
      <c r="G69" s="11">
        <f t="shared" si="22"/>
        <v>0</v>
      </c>
      <c r="H69" s="11">
        <f t="shared" si="22"/>
        <v>1191.07</v>
      </c>
      <c r="I69" s="11">
        <f t="shared" si="22"/>
        <v>1191.07</v>
      </c>
      <c r="J69" s="7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</row>
    <row r="70" spans="1:62" s="2" customFormat="1" ht="15.75" x14ac:dyDescent="0.25">
      <c r="A70" s="17">
        <v>54</v>
      </c>
      <c r="B70" s="9" t="s">
        <v>41</v>
      </c>
      <c r="C70" s="12">
        <f>C73</f>
        <v>2382.14</v>
      </c>
      <c r="D70" s="31">
        <v>0</v>
      </c>
      <c r="E70" s="31">
        <v>0</v>
      </c>
      <c r="F70" s="31">
        <v>0</v>
      </c>
      <c r="G70" s="12">
        <f>G73</f>
        <v>0</v>
      </c>
      <c r="H70" s="12">
        <f>H73</f>
        <v>1191.07</v>
      </c>
      <c r="I70" s="12">
        <f>I73</f>
        <v>1191.07</v>
      </c>
      <c r="J70" s="7" t="s">
        <v>17</v>
      </c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</row>
    <row r="71" spans="1:62" s="2" customFormat="1" ht="15.75" x14ac:dyDescent="0.25">
      <c r="A71" s="17">
        <v>55</v>
      </c>
      <c r="B71" s="9" t="s">
        <v>37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7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</row>
    <row r="72" spans="1:62" s="2" customFormat="1" ht="15.75" x14ac:dyDescent="0.25">
      <c r="A72" s="17">
        <v>56</v>
      </c>
      <c r="B72" s="9" t="s">
        <v>38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7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</row>
    <row r="73" spans="1:62" s="2" customFormat="1" ht="15.75" x14ac:dyDescent="0.25">
      <c r="A73" s="17">
        <v>57</v>
      </c>
      <c r="B73" s="5" t="s">
        <v>19</v>
      </c>
      <c r="C73" s="12">
        <f>D73+E73+F73+G73+H73+I73</f>
        <v>2382.14</v>
      </c>
      <c r="D73" s="31">
        <v>0</v>
      </c>
      <c r="E73" s="31">
        <v>0</v>
      </c>
      <c r="F73" s="31">
        <v>0</v>
      </c>
      <c r="G73" s="12">
        <v>0</v>
      </c>
      <c r="H73" s="12">
        <v>1191.07</v>
      </c>
      <c r="I73" s="12">
        <v>1191.07</v>
      </c>
      <c r="J73" s="7" t="s">
        <v>17</v>
      </c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</row>
    <row r="74" spans="1:62" s="2" customFormat="1" ht="15.75" x14ac:dyDescent="0.25">
      <c r="A74" s="17">
        <v>58</v>
      </c>
      <c r="B74" s="5" t="s">
        <v>20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7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</row>
    <row r="75" spans="1:62" s="2" customFormat="1" ht="75" x14ac:dyDescent="0.25">
      <c r="A75" s="17">
        <v>59</v>
      </c>
      <c r="B75" s="5" t="s">
        <v>26</v>
      </c>
      <c r="C75" s="12">
        <f>C73</f>
        <v>2382.14</v>
      </c>
      <c r="D75" s="31">
        <f t="shared" ref="D75:I75" si="23">D73</f>
        <v>0</v>
      </c>
      <c r="E75" s="31">
        <f t="shared" si="23"/>
        <v>0</v>
      </c>
      <c r="F75" s="31">
        <f t="shared" si="23"/>
        <v>0</v>
      </c>
      <c r="G75" s="12">
        <f t="shared" si="23"/>
        <v>0</v>
      </c>
      <c r="H75" s="12">
        <f t="shared" si="23"/>
        <v>1191.07</v>
      </c>
      <c r="I75" s="12">
        <f t="shared" si="23"/>
        <v>1191.07</v>
      </c>
      <c r="J75" s="7" t="s">
        <v>31</v>
      </c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</row>
    <row r="76" spans="1:62" s="2" customFormat="1" ht="15.75" x14ac:dyDescent="0.25">
      <c r="A76" s="17">
        <v>60</v>
      </c>
      <c r="B76" s="5" t="s">
        <v>37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7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</row>
    <row r="77" spans="1:62" s="2" customFormat="1" ht="15.75" x14ac:dyDescent="0.25">
      <c r="A77" s="17">
        <v>61</v>
      </c>
      <c r="B77" s="5" t="s">
        <v>38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7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</row>
    <row r="78" spans="1:62" s="2" customFormat="1" ht="15.75" x14ac:dyDescent="0.25">
      <c r="A78" s="17">
        <v>62</v>
      </c>
      <c r="B78" s="5" t="s">
        <v>19</v>
      </c>
      <c r="C78" s="12">
        <f>D78+E78+F78+G78+H78+I78</f>
        <v>2382.14</v>
      </c>
      <c r="D78" s="31">
        <v>0</v>
      </c>
      <c r="E78" s="31">
        <v>0</v>
      </c>
      <c r="F78" s="31">
        <v>0</v>
      </c>
      <c r="G78" s="12">
        <f>G73</f>
        <v>0</v>
      </c>
      <c r="H78" s="12">
        <v>1191.07</v>
      </c>
      <c r="I78" s="12">
        <v>1191.07</v>
      </c>
      <c r="J78" s="7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</row>
    <row r="79" spans="1:62" s="2" customFormat="1" ht="15.75" x14ac:dyDescent="0.25">
      <c r="A79" s="17">
        <v>63</v>
      </c>
      <c r="B79" s="5" t="s">
        <v>20</v>
      </c>
      <c r="C79" s="33">
        <v>0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7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</row>
    <row r="80" spans="1:62" s="27" customFormat="1" ht="39" customHeight="1" x14ac:dyDescent="0.25">
      <c r="A80" s="17">
        <v>64</v>
      </c>
      <c r="B80" s="47" t="s">
        <v>27</v>
      </c>
      <c r="C80" s="47"/>
      <c r="D80" s="47"/>
      <c r="E80" s="47"/>
      <c r="F80" s="47"/>
      <c r="G80" s="47"/>
      <c r="H80" s="47"/>
      <c r="I80" s="47"/>
      <c r="J80" s="7" t="s">
        <v>17</v>
      </c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</row>
    <row r="81" spans="1:62" s="2" customFormat="1" ht="17.25" customHeight="1" x14ac:dyDescent="0.25">
      <c r="A81" s="17">
        <v>65</v>
      </c>
      <c r="B81" s="9" t="s">
        <v>46</v>
      </c>
      <c r="C81" s="10">
        <f>C82</f>
        <v>15548.420000000002</v>
      </c>
      <c r="D81" s="10">
        <f t="shared" ref="D81:I81" si="24">D82</f>
        <v>3645.8700000000003</v>
      </c>
      <c r="E81" s="10">
        <f t="shared" si="24"/>
        <v>2757.4700000000003</v>
      </c>
      <c r="F81" s="10">
        <f t="shared" si="24"/>
        <v>2773.77</v>
      </c>
      <c r="G81" s="10">
        <f t="shared" si="24"/>
        <v>2773.77</v>
      </c>
      <c r="H81" s="10">
        <f t="shared" si="24"/>
        <v>2123.77</v>
      </c>
      <c r="I81" s="10">
        <f t="shared" si="24"/>
        <v>2123.77</v>
      </c>
      <c r="J81" s="7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</row>
    <row r="82" spans="1:62" s="2" customFormat="1" ht="15.75" x14ac:dyDescent="0.25">
      <c r="A82" s="17">
        <v>66</v>
      </c>
      <c r="B82" s="9" t="s">
        <v>41</v>
      </c>
      <c r="C82" s="8">
        <f>C85+C86+C83+C84</f>
        <v>15548.420000000002</v>
      </c>
      <c r="D82" s="8">
        <f>D85+D86+D83+D84</f>
        <v>3645.8700000000003</v>
      </c>
      <c r="E82" s="8">
        <f t="shared" ref="E82:I82" si="25">E85+E86+E83+E84</f>
        <v>2757.4700000000003</v>
      </c>
      <c r="F82" s="8">
        <f t="shared" si="25"/>
        <v>2773.77</v>
      </c>
      <c r="G82" s="8">
        <f t="shared" si="25"/>
        <v>2773.77</v>
      </c>
      <c r="H82" s="8">
        <f t="shared" si="25"/>
        <v>2123.77</v>
      </c>
      <c r="I82" s="8">
        <f t="shared" si="25"/>
        <v>2123.77</v>
      </c>
      <c r="J82" s="7" t="s">
        <v>17</v>
      </c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</row>
    <row r="83" spans="1:62" s="2" customFormat="1" ht="15.75" x14ac:dyDescent="0.25">
      <c r="A83" s="17">
        <v>67</v>
      </c>
      <c r="B83" s="9" t="s">
        <v>37</v>
      </c>
      <c r="C83" s="8">
        <f>D83+E83+F83+G83+H83+I83</f>
        <v>547.20000000000005</v>
      </c>
      <c r="D83" s="8">
        <v>547.20000000000005</v>
      </c>
      <c r="E83" s="8">
        <v>0</v>
      </c>
      <c r="F83" s="8">
        <v>0</v>
      </c>
      <c r="G83" s="28">
        <v>0</v>
      </c>
      <c r="H83" s="28">
        <v>0</v>
      </c>
      <c r="I83" s="28">
        <v>0</v>
      </c>
      <c r="J83" s="7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</row>
    <row r="84" spans="1:62" s="2" customFormat="1" ht="15.75" x14ac:dyDescent="0.25">
      <c r="A84" s="17">
        <v>68</v>
      </c>
      <c r="B84" s="9" t="s">
        <v>38</v>
      </c>
      <c r="C84" s="8">
        <f>D84+E84+F84+G84+H84+I84</f>
        <v>324.89999999999998</v>
      </c>
      <c r="D84" s="8">
        <v>324.89999999999998</v>
      </c>
      <c r="E84" s="8">
        <v>0</v>
      </c>
      <c r="F84" s="8">
        <v>0</v>
      </c>
      <c r="G84" s="28">
        <v>0</v>
      </c>
      <c r="H84" s="28">
        <v>0</v>
      </c>
      <c r="I84" s="28">
        <v>0</v>
      </c>
      <c r="J84" s="7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</row>
    <row r="85" spans="1:62" s="2" customFormat="1" ht="15.75" x14ac:dyDescent="0.25">
      <c r="A85" s="17">
        <v>69</v>
      </c>
      <c r="B85" s="5" t="s">
        <v>19</v>
      </c>
      <c r="C85" s="8">
        <f>D85+E85+F85</f>
        <v>1933.7</v>
      </c>
      <c r="D85" s="8">
        <v>650</v>
      </c>
      <c r="E85" s="8">
        <v>633.70000000000005</v>
      </c>
      <c r="F85" s="8">
        <v>650</v>
      </c>
      <c r="G85" s="8">
        <v>650</v>
      </c>
      <c r="H85" s="28">
        <v>0</v>
      </c>
      <c r="I85" s="28">
        <v>0</v>
      </c>
      <c r="J85" s="7" t="s">
        <v>17</v>
      </c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</row>
    <row r="86" spans="1:62" s="2" customFormat="1" ht="15.75" x14ac:dyDescent="0.25">
      <c r="A86" s="17">
        <v>70</v>
      </c>
      <c r="B86" s="5" t="s">
        <v>20</v>
      </c>
      <c r="C86" s="8">
        <f>D86+E86+F86+G86+H86+I86</f>
        <v>12742.62</v>
      </c>
      <c r="D86" s="8">
        <v>2123.77</v>
      </c>
      <c r="E86" s="8">
        <v>2123.77</v>
      </c>
      <c r="F86" s="8">
        <v>2123.77</v>
      </c>
      <c r="G86" s="8">
        <v>2123.77</v>
      </c>
      <c r="H86" s="8">
        <v>2123.77</v>
      </c>
      <c r="I86" s="8">
        <v>2123.77</v>
      </c>
      <c r="J86" s="7" t="s">
        <v>17</v>
      </c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</row>
    <row r="87" spans="1:62" s="2" customFormat="1" ht="44.25" customHeight="1" x14ac:dyDescent="0.25">
      <c r="A87" s="17">
        <v>71</v>
      </c>
      <c r="B87" s="5" t="s">
        <v>36</v>
      </c>
      <c r="C87" s="8">
        <f>C88+C89+C90+C91</f>
        <v>15548.420000000002</v>
      </c>
      <c r="D87" s="8">
        <f>D88+D89+D90+D91</f>
        <v>3645.87</v>
      </c>
      <c r="E87" s="8">
        <f>E88+E89+E90+E91</f>
        <v>2757.4700000000003</v>
      </c>
      <c r="F87" s="8">
        <f>F88+F89+F90+F91</f>
        <v>2773.77</v>
      </c>
      <c r="G87" s="8">
        <f t="shared" ref="G87:I87" si="26">G88+G89+G90+G91</f>
        <v>2123.77</v>
      </c>
      <c r="H87" s="8">
        <f t="shared" si="26"/>
        <v>2123.77</v>
      </c>
      <c r="I87" s="8">
        <f t="shared" si="26"/>
        <v>2123.77</v>
      </c>
      <c r="J87" s="7" t="s">
        <v>32</v>
      </c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</row>
    <row r="88" spans="1:62" s="2" customFormat="1" ht="18.75" customHeight="1" x14ac:dyDescent="0.25">
      <c r="A88" s="17">
        <v>72</v>
      </c>
      <c r="B88" s="5" t="s">
        <v>37</v>
      </c>
      <c r="C88" s="8">
        <f>D88+E88+F88+G88+H88+I88</f>
        <v>547.20000000000005</v>
      </c>
      <c r="D88" s="8">
        <f>D83</f>
        <v>547.20000000000005</v>
      </c>
      <c r="E88" s="8">
        <f t="shared" ref="E88:I88" si="27">E83</f>
        <v>0</v>
      </c>
      <c r="F88" s="8">
        <v>0</v>
      </c>
      <c r="G88" s="28">
        <f t="shared" si="27"/>
        <v>0</v>
      </c>
      <c r="H88" s="28">
        <f t="shared" si="27"/>
        <v>0</v>
      </c>
      <c r="I88" s="28">
        <f t="shared" si="27"/>
        <v>0</v>
      </c>
      <c r="J88" s="7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</row>
    <row r="89" spans="1:62" s="2" customFormat="1" ht="18" customHeight="1" x14ac:dyDescent="0.25">
      <c r="A89" s="17">
        <v>73</v>
      </c>
      <c r="B89" s="5" t="s">
        <v>38</v>
      </c>
      <c r="C89" s="8">
        <f>D89+E89+F89+G89+H89+I89</f>
        <v>324.89999999999998</v>
      </c>
      <c r="D89" s="8">
        <f>D84</f>
        <v>324.89999999999998</v>
      </c>
      <c r="E89" s="8">
        <f t="shared" ref="E89:I89" si="28">E84</f>
        <v>0</v>
      </c>
      <c r="F89" s="8">
        <v>0</v>
      </c>
      <c r="G89" s="28">
        <f t="shared" si="28"/>
        <v>0</v>
      </c>
      <c r="H89" s="28">
        <f t="shared" si="28"/>
        <v>0</v>
      </c>
      <c r="I89" s="28">
        <f t="shared" si="28"/>
        <v>0</v>
      </c>
      <c r="J89" s="7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</row>
    <row r="90" spans="1:62" s="2" customFormat="1" ht="20.25" customHeight="1" x14ac:dyDescent="0.25">
      <c r="A90" s="17">
        <v>74</v>
      </c>
      <c r="B90" s="5" t="s">
        <v>19</v>
      </c>
      <c r="C90" s="8">
        <f>D90+E90+F90</f>
        <v>1933.7</v>
      </c>
      <c r="D90" s="8">
        <v>650</v>
      </c>
      <c r="E90" s="8">
        <f>E85</f>
        <v>633.70000000000005</v>
      </c>
      <c r="F90" s="8">
        <v>650</v>
      </c>
      <c r="G90" s="28">
        <v>0</v>
      </c>
      <c r="H90" s="28">
        <v>0</v>
      </c>
      <c r="I90" s="28">
        <v>0</v>
      </c>
      <c r="J90" s="7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</row>
    <row r="91" spans="1:62" s="2" customFormat="1" ht="17.25" customHeight="1" x14ac:dyDescent="0.25">
      <c r="A91" s="17">
        <v>75</v>
      </c>
      <c r="B91" s="5" t="s">
        <v>20</v>
      </c>
      <c r="C91" s="8">
        <f>D91+E91+F91+G91+H91+I91</f>
        <v>12742.62</v>
      </c>
      <c r="D91" s="8">
        <v>2123.77</v>
      </c>
      <c r="E91" s="8">
        <v>2123.77</v>
      </c>
      <c r="F91" s="8">
        <v>2123.77</v>
      </c>
      <c r="G91" s="8">
        <v>2123.77</v>
      </c>
      <c r="H91" s="8">
        <v>2123.77</v>
      </c>
      <c r="I91" s="8">
        <v>2123.77</v>
      </c>
      <c r="J91" s="7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</row>
    <row r="92" spans="1:62" x14ac:dyDescent="0.25">
      <c r="A92" s="14"/>
      <c r="B92" s="13"/>
      <c r="C92" s="13"/>
      <c r="D92" s="13"/>
      <c r="F92" s="13"/>
      <c r="G92" s="13"/>
      <c r="H92" s="13"/>
      <c r="I92" s="13"/>
      <c r="J92" s="13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</row>
    <row r="93" spans="1:62" x14ac:dyDescent="0.25">
      <c r="A93" s="14"/>
      <c r="B93" s="13"/>
      <c r="C93" s="13"/>
      <c r="D93" s="13"/>
      <c r="F93" s="13"/>
      <c r="G93" s="13"/>
      <c r="H93" s="13"/>
      <c r="I93" s="13"/>
      <c r="J93" s="13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</row>
  </sheetData>
  <mergeCells count="20">
    <mergeCell ref="J1:J2"/>
    <mergeCell ref="A11:J12"/>
    <mergeCell ref="A10:J10"/>
    <mergeCell ref="I16:I17"/>
    <mergeCell ref="J16:J17"/>
    <mergeCell ref="A13:A14"/>
    <mergeCell ref="B13:B14"/>
    <mergeCell ref="C13:I13"/>
    <mergeCell ref="A16:A17"/>
    <mergeCell ref="C16:C17"/>
    <mergeCell ref="D16:D17"/>
    <mergeCell ref="E16:E17"/>
    <mergeCell ref="F16:F17"/>
    <mergeCell ref="G16:G17"/>
    <mergeCell ref="H16:H17"/>
    <mergeCell ref="B56:I56"/>
    <mergeCell ref="B68:I68"/>
    <mergeCell ref="B80:I80"/>
    <mergeCell ref="B32:I32"/>
    <mergeCell ref="B44:I44"/>
  </mergeCells>
  <pageMargins left="0.70866141732283472" right="0.70866141732283472" top="0.74803149606299213" bottom="0.74803149606299213" header="0.31496062992125984" footer="0.31496062992125984"/>
  <pageSetup paperSize="9" scale="65" firstPageNumber="3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G15" sqref="G15"/>
    </sheetView>
  </sheetViews>
  <sheetFormatPr defaultRowHeight="15" x14ac:dyDescent="0.25"/>
  <cols>
    <col min="1" max="1" width="39.140625" customWidth="1"/>
    <col min="2" max="2" width="8.42578125" customWidth="1"/>
    <col min="3" max="3" width="8" customWidth="1"/>
    <col min="4" max="4" width="7.7109375" customWidth="1"/>
    <col min="5" max="5" width="6.85546875" customWidth="1"/>
    <col min="6" max="6" width="6.28515625" customWidth="1"/>
    <col min="7" max="7" width="7" customWidth="1"/>
    <col min="8" max="8" width="7.7109375" customWidth="1"/>
    <col min="9" max="9" width="6.5703125" customWidth="1"/>
    <col min="10" max="10" width="6.42578125" customWidth="1"/>
    <col min="11" max="11" width="7.28515625" customWidth="1"/>
    <col min="12" max="12" width="7" customWidth="1"/>
  </cols>
  <sheetData>
    <row r="1" spans="1:12" x14ac:dyDescent="0.25">
      <c r="A1" s="41"/>
      <c r="B1" s="41" t="s">
        <v>48</v>
      </c>
      <c r="C1" s="41">
        <v>2021</v>
      </c>
      <c r="D1" s="41">
        <v>2022</v>
      </c>
      <c r="E1" s="41">
        <v>2023</v>
      </c>
      <c r="F1" s="41">
        <v>2024</v>
      </c>
      <c r="G1" s="41">
        <v>2025</v>
      </c>
      <c r="H1" s="41">
        <v>2026</v>
      </c>
      <c r="I1" s="41">
        <v>2027</v>
      </c>
      <c r="J1" s="41">
        <v>2028</v>
      </c>
      <c r="K1" s="41">
        <v>2029</v>
      </c>
      <c r="L1" s="41">
        <v>2030</v>
      </c>
    </row>
    <row r="2" spans="1:12" x14ac:dyDescent="0.25">
      <c r="A2" s="36" t="s">
        <v>49</v>
      </c>
      <c r="B2" s="37">
        <f>B3+B4+B5+B6</f>
        <v>15728.82</v>
      </c>
      <c r="C2" s="37">
        <f>C3+C4+C5+C6</f>
        <v>3645.87</v>
      </c>
      <c r="D2" s="37">
        <f t="shared" ref="D2:L2" si="0">D3+D4+D5+D6</f>
        <v>2807.4700000000003</v>
      </c>
      <c r="E2" s="37">
        <f t="shared" si="0"/>
        <v>2904.17</v>
      </c>
      <c r="F2" s="37">
        <f t="shared" si="0"/>
        <v>2123.77</v>
      </c>
      <c r="G2" s="37">
        <f t="shared" si="0"/>
        <v>2123.77</v>
      </c>
      <c r="H2" s="37">
        <f t="shared" si="0"/>
        <v>2123.77</v>
      </c>
      <c r="I2" s="37">
        <f t="shared" si="0"/>
        <v>2123.77</v>
      </c>
      <c r="J2" s="37">
        <f t="shared" si="0"/>
        <v>2123.77</v>
      </c>
      <c r="K2" s="37">
        <f t="shared" si="0"/>
        <v>2123.77</v>
      </c>
      <c r="L2" s="37">
        <f t="shared" si="0"/>
        <v>2123.77</v>
      </c>
    </row>
    <row r="3" spans="1:12" x14ac:dyDescent="0.25">
      <c r="A3" s="36" t="s">
        <v>37</v>
      </c>
      <c r="B3" s="38">
        <f>C3+D3+E3+F3+G3+H3</f>
        <v>661.1</v>
      </c>
      <c r="C3" s="38">
        <v>547.20000000000005</v>
      </c>
      <c r="D3" s="38">
        <v>22.6</v>
      </c>
      <c r="E3" s="38">
        <v>91.3</v>
      </c>
      <c r="F3" s="39">
        <v>0</v>
      </c>
      <c r="G3" s="39">
        <v>0</v>
      </c>
      <c r="H3" s="39">
        <v>0</v>
      </c>
      <c r="I3" s="39">
        <v>0</v>
      </c>
      <c r="J3" s="39">
        <v>0</v>
      </c>
      <c r="K3" s="39">
        <v>0</v>
      </c>
      <c r="L3" s="39">
        <v>0</v>
      </c>
    </row>
    <row r="4" spans="1:12" x14ac:dyDescent="0.25">
      <c r="A4" s="36" t="s">
        <v>38</v>
      </c>
      <c r="B4" s="38">
        <f>C4+D4+E4+F4+G4+H4</f>
        <v>375.1</v>
      </c>
      <c r="C4" s="38">
        <v>324.89999999999998</v>
      </c>
      <c r="D4" s="38">
        <v>11.1</v>
      </c>
      <c r="E4" s="38">
        <v>39.1</v>
      </c>
      <c r="F4" s="39">
        <v>0</v>
      </c>
      <c r="G4" s="39">
        <v>0</v>
      </c>
      <c r="H4" s="39">
        <v>0</v>
      </c>
      <c r="I4" s="39">
        <v>0</v>
      </c>
      <c r="J4" s="39">
        <v>0</v>
      </c>
      <c r="K4" s="39">
        <v>0</v>
      </c>
      <c r="L4" s="39">
        <v>0</v>
      </c>
    </row>
    <row r="5" spans="1:12" x14ac:dyDescent="0.25">
      <c r="A5" s="40" t="s">
        <v>19</v>
      </c>
      <c r="B5" s="38">
        <f>C5+D5+E5</f>
        <v>1950</v>
      </c>
      <c r="C5" s="38">
        <v>650</v>
      </c>
      <c r="D5" s="38">
        <v>650</v>
      </c>
      <c r="E5" s="38">
        <v>650</v>
      </c>
      <c r="F5" s="39">
        <v>0</v>
      </c>
      <c r="G5" s="39">
        <v>0</v>
      </c>
      <c r="H5" s="39">
        <v>0</v>
      </c>
      <c r="I5" s="39">
        <v>0</v>
      </c>
      <c r="J5" s="39">
        <v>0</v>
      </c>
      <c r="K5" s="39">
        <v>0</v>
      </c>
      <c r="L5" s="39">
        <v>0</v>
      </c>
    </row>
    <row r="6" spans="1:12" x14ac:dyDescent="0.25">
      <c r="A6" s="40" t="s">
        <v>20</v>
      </c>
      <c r="B6" s="38">
        <f>C6+D6+E6+F6+G6+H6</f>
        <v>12742.62</v>
      </c>
      <c r="C6" s="38">
        <v>2123.77</v>
      </c>
      <c r="D6" s="38">
        <v>2123.77</v>
      </c>
      <c r="E6" s="38">
        <v>2123.77</v>
      </c>
      <c r="F6" s="38">
        <v>2123.77</v>
      </c>
      <c r="G6" s="38">
        <v>2123.77</v>
      </c>
      <c r="H6" s="38">
        <v>2123.77</v>
      </c>
      <c r="I6" s="38">
        <v>2123.77</v>
      </c>
      <c r="J6" s="38">
        <v>2123.77</v>
      </c>
      <c r="K6" s="38">
        <v>2123.77</v>
      </c>
      <c r="L6" s="38">
        <v>2123.77</v>
      </c>
    </row>
    <row r="7" spans="1:12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2021-02-03T03:31:34Z</dcterms:modified>
</cp:coreProperties>
</file>