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showInkAnnotation="0" defaultThemeVersion="124226"/>
  <bookViews>
    <workbookView xWindow="-585" yWindow="-45" windowWidth="9720" windowHeight="7140" activeTab="2"/>
  </bookViews>
  <sheets>
    <sheet name="Лист1" sheetId="1" r:id="rId1"/>
    <sheet name="Лист2" sheetId="2" r:id="rId2"/>
    <sheet name="Лист3" sheetId="3" r:id="rId3"/>
  </sheets>
  <definedNames>
    <definedName name="_Par406" localSheetId="2">Лист3!#REF!</definedName>
    <definedName name="_Par422" localSheetId="2">Лист3!#REF!</definedName>
    <definedName name="_Par439" localSheetId="2">Лист3!#REF!</definedName>
    <definedName name="_Par457" localSheetId="2">Лист3!#REF!</definedName>
    <definedName name="_Par515" localSheetId="2">Лист3!#REF!</definedName>
    <definedName name="_Par551" localSheetId="2">Лист3!#REF!</definedName>
    <definedName name="_Par558" localSheetId="2">Лист3!#REF!</definedName>
  </definedNames>
  <calcPr calcId="144525"/>
</workbook>
</file>

<file path=xl/calcChain.xml><?xml version="1.0" encoding="utf-8"?>
<calcChain xmlns="http://schemas.openxmlformats.org/spreadsheetml/2006/main">
  <c r="C260" i="3" l="1"/>
  <c r="D265" i="3"/>
  <c r="D260" i="3"/>
  <c r="C274" i="3"/>
  <c r="D274" i="3"/>
  <c r="D256" i="3" s="1"/>
  <c r="D12" i="3" s="1"/>
  <c r="D8" i="3" s="1"/>
  <c r="D275" i="3"/>
  <c r="C276" i="3"/>
  <c r="D276" i="3"/>
  <c r="D269" i="3"/>
  <c r="D252" i="3" l="1"/>
  <c r="C252" i="3" s="1"/>
  <c r="C256" i="3"/>
  <c r="C12" i="3" s="1"/>
  <c r="D257" i="3"/>
  <c r="D273" i="3"/>
  <c r="F274" i="3"/>
  <c r="F275" i="3"/>
  <c r="I275" i="3"/>
  <c r="C166" i="3" l="1"/>
  <c r="D253" i="3" l="1"/>
  <c r="D251" i="3" s="1"/>
  <c r="C281" i="3" l="1"/>
  <c r="I257" i="3" l="1"/>
  <c r="D259" i="3" l="1"/>
  <c r="G265" i="3"/>
  <c r="G259" i="3" s="1"/>
  <c r="G255" i="3" s="1"/>
  <c r="G266" i="3"/>
  <c r="C268" i="3"/>
  <c r="H265" i="3"/>
  <c r="H257" i="3" s="1"/>
  <c r="H255" i="3" s="1"/>
  <c r="D279" i="3"/>
  <c r="I279" i="3"/>
  <c r="G13" i="3" l="1"/>
  <c r="G10" i="3" s="1"/>
  <c r="G257" i="3"/>
  <c r="C279" i="3"/>
  <c r="H266" i="3"/>
  <c r="H259" i="3" s="1"/>
  <c r="C266" i="3"/>
  <c r="G253" i="3" l="1"/>
  <c r="G251" i="3" s="1"/>
  <c r="C257" i="3"/>
  <c r="D13" i="3"/>
  <c r="E275" i="3"/>
  <c r="C271" i="3"/>
  <c r="D9" i="3" l="1"/>
  <c r="D10" i="3"/>
  <c r="C269" i="3"/>
  <c r="I255" i="3"/>
  <c r="I253" i="3"/>
  <c r="I273" i="3"/>
  <c r="C285" i="3"/>
  <c r="I17" i="3" l="1"/>
  <c r="I14" i="3" l="1"/>
  <c r="C284" i="3"/>
  <c r="C282" i="3" s="1"/>
  <c r="E61" i="3" l="1"/>
  <c r="I260" i="3"/>
  <c r="I288" i="3"/>
  <c r="C290" i="3"/>
  <c r="C288" i="3" s="1"/>
  <c r="D113" i="3"/>
  <c r="C114" i="3"/>
  <c r="C113" i="3" s="1"/>
  <c r="C116" i="3"/>
  <c r="C78" i="3"/>
  <c r="C79" i="3"/>
  <c r="C81" i="3"/>
  <c r="H17" i="3"/>
  <c r="H14" i="3" s="1"/>
  <c r="G17" i="3"/>
  <c r="G14" i="3" s="1"/>
  <c r="C68" i="3"/>
  <c r="C71" i="3"/>
  <c r="C132" i="3"/>
  <c r="C133" i="3"/>
  <c r="C135" i="3"/>
  <c r="C165" i="3"/>
  <c r="C168" i="3"/>
  <c r="C189" i="3"/>
  <c r="C187" i="3"/>
  <c r="G9" i="3" l="1"/>
  <c r="G6" i="3" s="1"/>
  <c r="C265" i="3"/>
  <c r="D17" i="3"/>
  <c r="E17" i="3"/>
  <c r="E14" i="3" s="1"/>
  <c r="F17" i="3"/>
  <c r="F14" i="3" s="1"/>
  <c r="D255" i="3" l="1"/>
  <c r="C255" i="3" s="1"/>
  <c r="C259" i="3"/>
  <c r="C17" i="3"/>
  <c r="C14" i="3" s="1"/>
  <c r="D14" i="3"/>
  <c r="C203" i="3"/>
  <c r="C204" i="3"/>
  <c r="C206" i="3"/>
  <c r="C208" i="3" l="1"/>
  <c r="I13" i="3" l="1"/>
  <c r="C13" i="3" s="1"/>
  <c r="C8" i="3"/>
  <c r="I10" i="3" l="1"/>
  <c r="C10" i="3"/>
  <c r="I251" i="3"/>
  <c r="C251" i="3" s="1"/>
  <c r="C253" i="3"/>
  <c r="I8" i="3"/>
  <c r="F8" i="3"/>
  <c r="D264" i="3"/>
  <c r="D263" i="3" s="1"/>
  <c r="C263" i="3" s="1"/>
  <c r="C264" i="3" l="1"/>
  <c r="I274" i="3"/>
  <c r="C69" i="3"/>
  <c r="E9" i="3"/>
  <c r="E6" i="3" s="1"/>
  <c r="H9" i="3"/>
  <c r="F9" i="3"/>
  <c r="F6" i="3" s="1"/>
  <c r="C275" i="3" l="1"/>
  <c r="C273" i="3" s="1"/>
  <c r="F273" i="3"/>
  <c r="E273" i="3"/>
  <c r="D6" i="3"/>
  <c r="C209" i="3"/>
  <c r="C211" i="3" l="1"/>
  <c r="C233" i="3"/>
  <c r="H7" i="3" l="1"/>
  <c r="H8" i="3" l="1"/>
  <c r="H6" i="3" s="1"/>
  <c r="I9" i="3"/>
  <c r="I6" i="3" l="1"/>
  <c r="C9" i="3"/>
  <c r="C6" i="3" s="1"/>
</calcChain>
</file>

<file path=xl/sharedStrings.xml><?xml version="1.0" encoding="utf-8"?>
<sst xmlns="http://schemas.openxmlformats.org/spreadsheetml/2006/main" count="1358" uniqueCount="276">
  <si>
    <t>№ строки</t>
  </si>
  <si>
    <t>Наименование мероприятия/источникирасходов на финансирование</t>
  </si>
  <si>
    <t>всего</t>
  </si>
  <si>
    <t>Объем расходов на выполнение мероприятия за счет всех источников ресурсного обеспечения,тыс.руб.</t>
  </si>
  <si>
    <t>областной бюджет</t>
  </si>
  <si>
    <t>местный бюджет</t>
  </si>
  <si>
    <t>*</t>
  </si>
  <si>
    <t>внебюджетные источники</t>
  </si>
  <si>
    <t xml:space="preserve">областной бюджет         </t>
  </si>
  <si>
    <t xml:space="preserve">      x      </t>
  </si>
  <si>
    <t xml:space="preserve">местный бюджет           </t>
  </si>
  <si>
    <t>Капитальные вложения</t>
  </si>
  <si>
    <t>Прочие нужды</t>
  </si>
  <si>
    <t>1.Капитальные вложения</t>
  </si>
  <si>
    <t>1.1.Бюджетные инвестиции в объекты капитального строительства</t>
  </si>
  <si>
    <t xml:space="preserve">Всего по программе, в том числе: </t>
  </si>
  <si>
    <t>федеральный бюджет</t>
  </si>
  <si>
    <t xml:space="preserve">Всего по подпрограмме, в том числе: </t>
  </si>
  <si>
    <t>ВСЕГО по направлению «Иные капитальные вложения», в том числе</t>
  </si>
  <si>
    <t xml:space="preserve">внебюджетные источники   </t>
  </si>
  <si>
    <t xml:space="preserve"> </t>
  </si>
  <si>
    <t>х</t>
  </si>
  <si>
    <t>21.1.2.1;</t>
  </si>
  <si>
    <t>План мероприятий по выполнению  программы</t>
  </si>
  <si>
    <t>23.1.1.1,23.1.1.2,23.1.2.1</t>
  </si>
  <si>
    <t>Оказание финансовой поддержки общественным объединениям правоохранительной направленности, народным дружинам участвующим в охране общественного порядка</t>
  </si>
  <si>
    <t xml:space="preserve">Мероприятие 1,2.ВСЕГО: Бюджетные инвестиции в объекты капитального строительства     </t>
  </si>
  <si>
    <t>Всего по подпрограмме  в том числе:</t>
  </si>
  <si>
    <t>Прочие нужды:</t>
  </si>
  <si>
    <t>Областной бюджет</t>
  </si>
  <si>
    <t>Местный  бюджет</t>
  </si>
  <si>
    <t>Заседание межведомственной комиссии по профилактике и ограничению распространения ВИЧ - инфекции на территории Пышминского городского округа</t>
  </si>
  <si>
    <t>1.1.1.1</t>
  </si>
  <si>
    <t>Обеспечение проведения ежегодного мониторинга и оценки эффективности реализации мероприятий по предупреждению распространения ВИЧ - инфекции на территории Пышминского городского округа</t>
  </si>
  <si>
    <t>Обеспечение учета и регистрации всех вновь выявленных случаев ВИЧ - инфекции</t>
  </si>
  <si>
    <t>1.1.4.1</t>
  </si>
  <si>
    <t>1.1.3.1</t>
  </si>
  <si>
    <t>Местный бюджет</t>
  </si>
  <si>
    <t>Облстной бюджет</t>
  </si>
  <si>
    <t>Проведение мероприятий в рамках Дня борьбы со СПИДом</t>
  </si>
  <si>
    <t>Организация и проведение конкурса между образовательными организациями на лучшую работу по профилактике ВИЧ - инфекции</t>
  </si>
  <si>
    <t>Подпрограмма 2"Профилактика и ограничение распространения туберкулеза на территории Пышминского городского округа"</t>
  </si>
  <si>
    <t>всего по подпрограмме , в том числе:</t>
  </si>
  <si>
    <t xml:space="preserve">1.1. ВСЕГО: Бюджетные инвестиции в объекты капитального строительства     </t>
  </si>
  <si>
    <t>Федеральный бюджет</t>
  </si>
  <si>
    <t>Внебюджетные источники</t>
  </si>
  <si>
    <t xml:space="preserve">Всего по муниципальной подпрограмме профилактики антитеррористической деятельности, </t>
  </si>
  <si>
    <t>-</t>
  </si>
  <si>
    <t xml:space="preserve"> Задача 1.  Мониторинг политических, социально-экономических   и  иных процессов, оказывающих влияние на ситуацию в сфере профилактики терроризма;</t>
  </si>
  <si>
    <t xml:space="preserve">- </t>
  </si>
  <si>
    <t>Совместный анализ с УФМС и предприятиями по использованию работодателями иностранной рабочей силы;</t>
  </si>
  <si>
    <t xml:space="preserve">Осуществление мероприятий по профилактике терроризма  в сферах межнациональных и межрелигиозных  отношений, образования, культуры, физической культуры, спорта, в социальной, молодежной и информационной политике, в сфере обеспечения общественного порядка;      </t>
  </si>
  <si>
    <t xml:space="preserve"> Организация и проведение социально-культурных мероприятий по профилактике экстремизма в учреждениях образования и культуры; </t>
  </si>
  <si>
    <t>1.3.1.</t>
  </si>
  <si>
    <t>Организация деятельности в образовательных учреждениях детских общественных объединений правовой, патриотической направленности, развитие волонтерского движения обучающихся;</t>
  </si>
  <si>
    <t>Приобретение плакатов по профилактике терроризма   для учреждений образования, культуры, здравоохранения и спорта</t>
  </si>
  <si>
    <t>1.1.1. 1.4.1.</t>
  </si>
  <si>
    <t>Проведение комплексных проверок готовности образовательных учреждений к новому учебному году.</t>
  </si>
  <si>
    <t xml:space="preserve"> Мониторинг по информационно-пропагандистскому сопровождению антитеррористической деятельности.</t>
  </si>
  <si>
    <t>Всего по муниципальной подпрограмме  «Гармонизация межнациональных отношений и профилактика экстремизма», в том числе:</t>
  </si>
  <si>
    <t xml:space="preserve"> Задача 1.  Мониторинг политических, социально-экономических   и  иных процессов, оказывающих влияние на ситуацию в сфере профилактики   экстремизма;</t>
  </si>
  <si>
    <t xml:space="preserve"> Реализация социально-культурных проектов и программ, направленных на профилактику экстремизма  в   межнациональных и межличностных отношениях  в сферах образования, культуры и социальной политики;</t>
  </si>
  <si>
    <t>2.1.1.</t>
  </si>
  <si>
    <t>Поддержка проектов в сфере социальной и культурной адаптации мигрантов, реализуемых некоммерческими  объединениями.</t>
  </si>
  <si>
    <t>Организация и проведение обучающих семинаров с работодателями, использующими труд мигрантов с целью содействия культурной интеграции и адаптации мигрантов. Организация обучения детей мигрантов.</t>
  </si>
  <si>
    <t>Мониторинг печатных и электронных СМИ с целью выявления негативных социально-экономических ситуаций, создающих благоприятную почву для экстремистских проявлений.</t>
  </si>
  <si>
    <t xml:space="preserve">организация взаимодействия органов местного самоуправления, государственных и административных органов, территориальных органов  федеральных органов исполнительной власти в  Пышминском городском округе, направленных на предупреждение, выявление и последующее устранение причин и условий, способствующих осуществлению  экстремистской деятельности;         </t>
  </si>
  <si>
    <t xml:space="preserve"> Проведение заседаний Консультативного</t>
  </si>
  <si>
    <t>ПОДПРОГРАММА 1</t>
  </si>
  <si>
    <t>ПОДПРОГРАММА 2</t>
  </si>
  <si>
    <t>Всего по подпрограмме профилактики атитеррористической деятельности, в том числе</t>
  </si>
  <si>
    <t xml:space="preserve">Правовое просвещение обучающихся:
- через учебную деятельность,
- внеурочные мероприятия (тематические классные часы, беседы, лекции и другие мероприятия по вопросам противодействия терроризма);
</t>
  </si>
  <si>
    <t xml:space="preserve"> Задача 2.          </t>
  </si>
  <si>
    <t xml:space="preserve"> -     </t>
  </si>
  <si>
    <t xml:space="preserve"> х </t>
  </si>
  <si>
    <t>Мероприятие 5. Организация свободного времени и культурного досуга пожилых людей</t>
  </si>
  <si>
    <t xml:space="preserve">Внебюджетные источники </t>
  </si>
  <si>
    <t>Проведение ежегодного фестиваля хоровых коллективов.</t>
  </si>
  <si>
    <t>Проведение торжественных мероприятий, посвященных Дню защитников Отечества.</t>
  </si>
  <si>
    <t>Организация встреч ветеранов с подростками и молодежью в рамках мероприятий по гражданско-¬патриотическому воспитанию.</t>
  </si>
  <si>
    <t xml:space="preserve">Организация мероприятий, посвященных Дню Победы в Великой Отечественной войне:
-проведение митингов и шествия;
-проведение районного торжественного вечера, посвященного Дню Победы;
-проведение мероприятий в сельских учреждениях культуры;
-поздравление на дому ветеранов;
-публикации материалов, статей, очерков об участниках ВОВ, тружениках тыла в газете "Пышминские вести"
</t>
  </si>
  <si>
    <t>Встреча главы городского округа с ветеранами Великой Отечественной войны в рамках мероприятий к Дню Победы</t>
  </si>
  <si>
    <t xml:space="preserve">Организация мероприятий, посвященных
Дню памяти и скорби
</t>
  </si>
  <si>
    <t xml:space="preserve">Встреча главы городского округа с почетными гражданами </t>
  </si>
  <si>
    <t xml:space="preserve">Организация мероприятий, посвященных
Дню пенсионера
</t>
  </si>
  <si>
    <t>Всего по подпрограмме,  в том числе</t>
  </si>
  <si>
    <t xml:space="preserve">"Развитие  социальной сферы на территории Пышминского городского округа до 2025 годы" </t>
  </si>
  <si>
    <t>Всего по подпрограмме профилактики, в том числе</t>
  </si>
  <si>
    <t>Всего по подпрограмме, в т. ч.</t>
  </si>
  <si>
    <t>Подпрограмма 3."Профилактика и ограничение распространения туберкулеза на территории Пышминского городского округа"</t>
  </si>
  <si>
    <t>Подпрограмма 2.  Профилактика и ограничение распространения ВИЧ - инфекции на территории Пышминского городского округа</t>
  </si>
  <si>
    <t>Подпрограмма 5. «Профилактика правонарушений на территории Пышминского городского округа»</t>
  </si>
  <si>
    <t>Подпрограмма 6."Вакцинопрофилактика"</t>
  </si>
  <si>
    <t>номер подпрограммы, номер цели, номер задачи, номер целевого показателя</t>
  </si>
  <si>
    <t xml:space="preserve">ВСЕГО ПО ПОДПРОГРАММЕ, В ТОМ ЧИСЛЕ   </t>
  </si>
  <si>
    <t xml:space="preserve">Мероприятие 1.   Обеспечение взаимодействия органов и учреждений, общественных организаций осуществляющих свою деятельность на территории Пышминского городского округа по реализации мероприятий Программы
</t>
  </si>
  <si>
    <t xml:space="preserve">Мероприятие 2.   Организация и поддержка деятельности общественных объединений (организаций) волонтерского движения для оказания социально-бытовой помощи пожилым людям, проведение благотворительных акций для ветеранов.
</t>
  </si>
  <si>
    <t xml:space="preserve"> Мероприятие 3.  Организация «круглых столов», совещаний, семинаров для пенсионеров по разъяснению изменений в федеральном и областном  законодательстве в части социальной поддержки, пенсионного обеспечения.
</t>
  </si>
  <si>
    <t xml:space="preserve">   Мероприятие 4. Оказание социальной помощи для социальной адаптации и реабилитации граждан пожилого возраста, утративших способность к самообслуживанию,
и нуждающихся в постороннем уходе.
</t>
  </si>
  <si>
    <t xml:space="preserve">  Мероприятие 5. Проведение комплексных медицинских осмотров с составлением плана мероприятий диспансерного наблюдения ветеранов Великой Отечественной войны, вдов ветеранов.
</t>
  </si>
  <si>
    <t xml:space="preserve">Мероприятие 6.   Функционирование «Службы дистантной помощи пожилым гражданам, проживающим в сельских территориях Пышминского ГО».
</t>
  </si>
  <si>
    <t xml:space="preserve"> Мероприятие 7. Проект «Электронный граждан» по обучению граждан пожилого возраста навыкам пользования персональным компьютером и ресурсами сети Интернет.
</t>
  </si>
  <si>
    <t>Мероприятие 8. Проведение ежегодного фестиваля хоровых коллективов.</t>
  </si>
  <si>
    <t>Мероприятие 9. Проведение торжественных мероприятий, посвященных Дню защитников Отечества.</t>
  </si>
  <si>
    <t>Мероприятие 10. Организация встреч ветеранов с подростками и молодежью в рамках мероприятий по гражданско-¬патриотическому воспитанию.</t>
  </si>
  <si>
    <t>Мероприятие 11. Встреча главы городского округа с ветеранами Великой Отечественной войны в рамках мероприятий к Дню Победы</t>
  </si>
  <si>
    <t xml:space="preserve">Мероприятие 12. Организация мероприятий, посвященных
Дню пенсионера
</t>
  </si>
  <si>
    <t xml:space="preserve">Мероприятие 13. Проведение мероприятий, посвященных Международному дню пожилых людей:
-организация районного торжественного вечера;
-организация мероприятий в учреждениях культуры;
-чествование пожилых людей на предприятиях, в организациях и учреждениях;
-«Дни открытых дверей» для граждан пожилого возраста в  ГАУ «КЦСОН Пышминского района;
-поздравление социальными работниками людей пожилого возраста, состоящих на социальном обслуживании на дому.
</t>
  </si>
  <si>
    <t>Мероприятие 1. Разработка плана по профилактике ВИЧ - инфекции в каждом субъекте профилактики</t>
  </si>
  <si>
    <t>Мероприятие 2. Обеспечение подготовки специалистов учреждений, обеспечивающих проведение профилактических мероприятий по ВИЧ - инфекции, на базе ГБУЗ СО "Свердловский областной центр по профилактике и борьбе со СПИД и инфекционными заболеваниями"</t>
  </si>
  <si>
    <t xml:space="preserve">Мероприятие 3. Организация и проведение мероприятий, направленных на информирование учащихся образовательных организаций по вопросам профилактики ВИЧ - инфекции (в соответствии с приказом Министерства здравоохранения Свердловской области и Министерства общего и профессионального образования Свердловской области от 01.12.2011 № 855-и/1344-п "О внедрении программы профилактики ВИЧ - инфекции в образовательные учреждения Свердловской области" </t>
  </si>
  <si>
    <t>Мероприятие 1. Заседание межведомственной комиссии по профилактике и ограничению распространения туберкулеза на территории Пышминского городского округа</t>
  </si>
  <si>
    <t>Мероприятие 2. Организация мероприятий по привлечению населения к профилактическим осмотрам населения на туберкулез всеми методами (флюорографический, рентгенографический методы, туберкулинодиагностика)</t>
  </si>
  <si>
    <t>Мероприятие 3. Проведение обследования на туберкулез лиц, поступивших в изолятор временного содержания</t>
  </si>
  <si>
    <t>Мероприятие 4. Организация профилактических осмотров на туберкулез работников декретированных профессий, контроль мероприятий по соблюдению кратности их проведения</t>
  </si>
  <si>
    <t>Мероприятие 5. Информирование населения в средствах массовой информации по профилактике туберкулеза и пропаганде здорового образа жизни</t>
  </si>
  <si>
    <t>Мероприятие 6. Организация и проведение мероприятий, направленных на информирование и обучение работников образовательных организаций по вопросам профилактики и раннего выявления туберкулеза</t>
  </si>
  <si>
    <t>Мероприятие 8. Дополнительное бесплатное питание школьников, получающих химиопрофилактику или профилактическое лечение туберкулеза</t>
  </si>
  <si>
    <t>Мероприятие 9. Организация доставки больных туберкулезом и лиц с подозрением на туберкулез к месту консультации, лечения и обратно всего, в том числе</t>
  </si>
  <si>
    <t xml:space="preserve">Мероприятие 1. Осуществление  контроля за ситуацией в плане терроризма  </t>
  </si>
  <si>
    <t xml:space="preserve"> Мероприятие 2. Реализация социально-культурных проектов и программ, направленных на профилактику экстремизма в   межнациональных и межличностных отношениях  в сферах образования, культуры и социальной политики;</t>
  </si>
  <si>
    <t>Меприятие 3. Совместный анализ с УФМС и предприятиями по использованию работодателями иностранной рабочей силы;</t>
  </si>
  <si>
    <t>Мероприятие 1. Повышение квалификации и профессионального уровня медицинских работников по вакцинопрофилактике</t>
  </si>
  <si>
    <t>Мероприятие 2. Подготовка кадров по вопросам иммунопрофилактики.</t>
  </si>
  <si>
    <t>Мероприятие 3. Проведение  санитарно-просветительской работы через лекции на предприятиях, в организациях и  в учреждениях</t>
  </si>
  <si>
    <t>Мероприятие 4. Совершенствование системы эпидемиологического мониторинга за инфекциями, управляемыми средствами специфической профилактики.</t>
  </si>
  <si>
    <t>Мероприятие 5. Информирование населения Пышминского городского округа при помощи СМИ по вопросам вакцинопрофилактики (вирусного гепатита А, ротавирусной инфекции, попилломовирусной инфекции, ветряной оспы, клещевого вирусного энцефалита)</t>
  </si>
  <si>
    <t>Мероприятие 6. Вакцинация населения Пышминского городского округа</t>
  </si>
  <si>
    <t>Мероприятие 7. Проведение консультаций для населения Пышминского городского округа по вакцинопрофилактике</t>
  </si>
  <si>
    <t>Мероприятие 8. Формирование у населения позиции активной заботы о собственном здоровье</t>
  </si>
  <si>
    <t xml:space="preserve">Подпрограмма 4. Профилактика антитеррористической деятельности  и экстремизма в Пышминском городском округе </t>
  </si>
  <si>
    <t xml:space="preserve">Мероприятие 14. Организация мероприятий, посвященных Международному дню инвалида:
-спортивные соревнования (дартс, шахматы);
-культурно-массовое мероприятие общественной организации «Всероссийского общества инвалидов»
</t>
  </si>
  <si>
    <t>Мероприятие 15. Организация работы любительских объединений и клубов по интересам для творчески активных людей старшего поколения на базе учреждений культуры</t>
  </si>
  <si>
    <t xml:space="preserve">Мероприятие 16. Организация работы «групп здоровья» (оздоровительной гимнастики) для пожилых людей на базе спортивного комплекса </t>
  </si>
  <si>
    <t>Мероприятие 17. Организация выставок местных художников, декоративно-прикладного творчества людей старшего возраста</t>
  </si>
  <si>
    <t>Мероприятие 18.Чествование семейных пар, проживших в браке 55, 60, 65 и более лет</t>
  </si>
  <si>
    <t>Мероприятие 19. Организация внестационарных форм библиотечного обслуживания пожилых людей - инвалидов по зрению</t>
  </si>
  <si>
    <t>Мероприятие 20. Предоставление услуг социального пункта проката средств реабилитации для ухода за пожилыми людьми</t>
  </si>
  <si>
    <t>Мероприятие 22. Предоставление государственной услуги по организации профессиональной ориентации граждан в целях выбора сферы деятельности (профессии), трудоустройства</t>
  </si>
  <si>
    <t>Мероприятие 5. Организация массовых мероприятий по информированию молодежи о мерах профилактики ВИЧ - инфекции всего, в том числе</t>
  </si>
  <si>
    <t>Мероприятие 7.Организация телефона доверия по вопросам ВИЧ - инфекции</t>
  </si>
  <si>
    <t>Мероприятие 6.Организация ежегодных социологических исследований среди населения с целью изучения информированности по проблеме ВИЧ - инфекции и определения уровня охвата профилактическими программами</t>
  </si>
  <si>
    <t>Мероприятие 8. Оформление иформационных стендов по проблеме ВИЧ - инфекции в населенных пунктах Пышминского городского округа всего, в том числе</t>
  </si>
  <si>
    <t>Мероприятие 9. Организация взаимодействия ГБУЗ СО "Пышминская ЦРБ" и ОМВД России по Пышминскому району по обследованию на ВИЧ - инфекцию лиц, находящихся в изоляторах временного содержания</t>
  </si>
  <si>
    <t>Мероприятие 10. Информирование граждан о необходимости своевременного выявления и лечения ВИЧ - инфекции, о месте прохождения обследования на ВИЧ - инфекцию и получения медицинской помощи</t>
  </si>
  <si>
    <t>Мероприятие 11. Проведение мероприятий в рамках Дня борьбы со СПИДом</t>
  </si>
  <si>
    <t>Мероприятие 12. Организация и проведение конкурса между образовательными организациями на лучшую работу по профилактике ВИЧ - инфекции</t>
  </si>
  <si>
    <t>Мероприятие 7. Обеспечение сверок текущей информации между медицинскими службами учреждений исполнения наказания, противотуберкулезной службой ГБУЗ СО "Пышминская ЦРБ" по преемственности информации о выявлении, обследовании и лечении лиц, находящихся в учреждениях ГУФСИН по Свердловской области, а также об освобождающихся больных туберкулезом</t>
  </si>
  <si>
    <t>Мероприятие 12. Приобретение  агитационных материалов по  профилактике экстремизма   для учреждений образования, культуры, здравоохранения и спорта</t>
  </si>
  <si>
    <t>5.,5.,5.1.,5.1.1.</t>
  </si>
  <si>
    <t>Подпрограмма 1. "Старшее поколение Пышминского городского округа"</t>
  </si>
  <si>
    <t>1.1.1.1., 1.1.2.1.</t>
  </si>
  <si>
    <t>1.1.1.1.</t>
  </si>
  <si>
    <t>2.1.1.1.</t>
  </si>
  <si>
    <t>2.1.1.1., 2.1.2.1.,2.1.3.1.</t>
  </si>
  <si>
    <t>2.1.3.1.</t>
  </si>
  <si>
    <t>2.1.4.1.</t>
  </si>
  <si>
    <t>2.1.4.1.,2.1.5.1.</t>
  </si>
  <si>
    <t>2.1.3.1.,2.1.4.1.,2.1.5.1.</t>
  </si>
  <si>
    <t>3.1.1.1.</t>
  </si>
  <si>
    <t>3.1.2.1.</t>
  </si>
  <si>
    <t>3.1.4.1.</t>
  </si>
  <si>
    <t>3.1.4.2.</t>
  </si>
  <si>
    <t>3.1.3.1.</t>
  </si>
  <si>
    <t>3.1.4.1., 3.1.4.2.</t>
  </si>
  <si>
    <t>3.1.4.1., 3.1.4.2., 3.1.4.3.</t>
  </si>
  <si>
    <t>4.1.1.1.</t>
  </si>
  <si>
    <t xml:space="preserve">4.1.2.1. </t>
  </si>
  <si>
    <t xml:space="preserve">4.1.1.1., 4.1.4.1. </t>
  </si>
  <si>
    <t xml:space="preserve">4.1.1.1., 4.1.2.1. </t>
  </si>
  <si>
    <t>5.1.1.1.</t>
  </si>
  <si>
    <t>5.1.1.1., 5.1.3.1.</t>
  </si>
  <si>
    <t>5.1.2.1.</t>
  </si>
  <si>
    <t xml:space="preserve">6.1.1.1.,6.1.2.1. </t>
  </si>
  <si>
    <t xml:space="preserve">6.1.1.1., 6.1.2.1., 6.1.3.1.  </t>
  </si>
  <si>
    <t xml:space="preserve">6.1.1.1.,6.1.2.1., 6.1.3.1. </t>
  </si>
  <si>
    <t xml:space="preserve">6.1.1.1.,6.1.2.1.,6.1.3.1.  </t>
  </si>
  <si>
    <t xml:space="preserve">6.1.1.1.,6.1.2.1.,6.1.3.1. </t>
  </si>
  <si>
    <t>7.1.2.1.</t>
  </si>
  <si>
    <t>7.1.3.1.</t>
  </si>
  <si>
    <t>7.1.1.1.</t>
  </si>
  <si>
    <t>4.1.2.2.</t>
  </si>
  <si>
    <t>4.1.3.1.</t>
  </si>
  <si>
    <t>4.1.5.5., 4.1.1.1.</t>
  </si>
  <si>
    <t>4.1.1.1., 4.1.3.1.</t>
  </si>
  <si>
    <t>4.1.1.1., 4.1.2.2.</t>
  </si>
  <si>
    <t>4.1.6.1.</t>
  </si>
  <si>
    <t>4.1.4.1., 4.1.5.1.</t>
  </si>
  <si>
    <t>4.1.4.1., 4.1.6.3.</t>
  </si>
  <si>
    <t>4.1.5.1., 4.1.6.1.</t>
  </si>
  <si>
    <t>4.1.5.4., 4.1.5.3.</t>
  </si>
  <si>
    <t>4.1.6.1., 4.1.5.3.</t>
  </si>
  <si>
    <t>4.1.6.1., 4.1.5.1.</t>
  </si>
  <si>
    <t>4.1.2.1., 4.1.4.1.</t>
  </si>
  <si>
    <t>4.1.1.1., 4.1.2.1.</t>
  </si>
  <si>
    <t>Мероприятие 8. Разработка проектно-сметной документации на  строительство искусственной трассы для маунтинбайка МКУ ПГО "ЦФК и С"</t>
  </si>
  <si>
    <t xml:space="preserve"> Мероприятие 8. Укрепление чердачных и подвальных помещений многоквартирных муниципальных жилых домов с целью реализации комплекса мер, направленных на укрепление антитеррористической защищенности объектов. Установка систем видеонаблюдения на социальных, административных объектах и местах массового пребывания людей  </t>
  </si>
  <si>
    <t xml:space="preserve"> Мероприятие 10. Проведение проверок обеспечения  комплексной безопасности и антитеррористической защищенности летних оздоровительных лагерей</t>
  </si>
  <si>
    <t>Мероприятие 11. Организация проведения в общеобразовательных учреждениях комплексных профилактических мероприятий</t>
  </si>
  <si>
    <t>Мероприятие 7. Правовое просвещение обучающихся:                             - через учебную деятельность, - внеурочные мероприятия (тематические классные часы, беседы, лекции и другие мероприятия по вопросам противодействия терроризма)</t>
  </si>
  <si>
    <t>Мероприятие 5. Осуществление контроля на объектах транспорта и транспортной инфраструктуры Пышминского городского округа. Корректировка планов безопасности в организациях, осуществляющих пассажирские перевозки</t>
  </si>
  <si>
    <t>Мероприятие 6. Организация и проведение социально-культурных мероприятий по профилактике экстремизма в учреждениях образования и культуры</t>
  </si>
  <si>
    <t xml:space="preserve"> Мероприятие 4. Подготовка и проведение заседаний антитеррористической комиссии</t>
  </si>
  <si>
    <t>Мероприятие 1.Оказание финансовой поддержки общественным объединениям правоохранительной направленности, народным дружинам участвующим в охране общественного порядка</t>
  </si>
  <si>
    <t xml:space="preserve">Мероприятие 2. Проведение ежегодной межведомственной операции «Подросток»       </t>
  </si>
  <si>
    <t xml:space="preserve">Мероприятие 3. Проведение спортивных турниров среди детских дворовых клубов с привлечением  детей группы «риска»             </t>
  </si>
  <si>
    <t>Мероприятие 4. Организация временного трудоустройства 250 несовершеннолетних граждан в возрасте от 14 до 17 лет</t>
  </si>
  <si>
    <t>Мероприятие 5. Вовлечение несовершеннолетних состоящих на учете в ТКДНиЗП к  занятиям в секциях и посещению детских дворовых клубов по месту жительства</t>
  </si>
  <si>
    <t>Мероприятие 6. Проведение конкурса среди общеобразовательных учреждений на лучшую организацию работы по профилактике асоциального поведения несовершеннолетних, пропаганде здорового образа жизни</t>
  </si>
  <si>
    <t>Мероприятие 7. Предоставление временного проживания несовершеннолетним, оказавшимся в трудной жизненной ситуации или социально опасном положении в условиях круглосуточного пребывания в стационаре ГБУ СОН «СРНЦ Пышминского района»</t>
  </si>
  <si>
    <t>Мероприятие 8. Организация книжных выставок, бесед, круглых столов в библиотеках, направленных на профилактику правонарушений несовершеннолетних</t>
  </si>
  <si>
    <t>Мероприятие 9. Проведение мероприятий, направленных на социальную адаптацию несовершеннолетних, вернувшихся из учреждений уголовно исполнительной системы и специальных учебно – воспитательных учреждений закрытого типа</t>
  </si>
  <si>
    <t>Мероприятие 10. Организация «горячих линий», телефонов доверия по вопросам профилактики безнадзорности и правонарушений несовершеннолетних</t>
  </si>
  <si>
    <t>Мероприятие 11. Ежемесячные проверки по месту жительства, учебы, работы несовершеннолетних осужденных условно, к обязательным исправительным работам, к ограничению свободы</t>
  </si>
  <si>
    <t>Мероприятие 12. Профилактические поездки с подростками, состоящими на индивидуальном учете в СИЗО № 4 г.Камышлов</t>
  </si>
  <si>
    <t>Мероприятие 13. Создание банка данных лиц, вернувшихся из мест лишения свободы</t>
  </si>
  <si>
    <t>Мероприятие 14. Создание банка данных и разработка индивидуальных планов на детей, состоящих на учете в ПДН, ТКДНиЗП, ОУ, на семьи, находящиеся в трудной жизненной ситуации</t>
  </si>
  <si>
    <t>Мероприятие 15. Публикация в СМИ информации о состоянии преступности на территории Пышминского городского округа</t>
  </si>
  <si>
    <t>Мероприятие 16. Вовлечение детей и подростков в коллективы художественной самодеятельности, любительские объединения и клубы по интересам</t>
  </si>
  <si>
    <t>Мероприятие 17. Организация и проведение кинолекториев по профилактике правонарушений</t>
  </si>
  <si>
    <t>Мероприятие 18. Проведение в образовательных организациях, учреждениях культуры мероприятий по популяризации службы в органах внутренних дел и созданию положительного образа сотрудника полиции</t>
  </si>
  <si>
    <t>Мероприятие 19. Ежегодное проведение конкурса «Лучший участковый»</t>
  </si>
  <si>
    <t>Мероприятие 20. Изготовление наглядной информации по профилактике правонарушений и асоциального поведения</t>
  </si>
  <si>
    <t>Мероприятие 21. Внедрение аппаратно-программного комплекса "Безопасный город"</t>
  </si>
  <si>
    <t>Мероприятие 10. Оформление информационных стендов по проблеме туберкулеза в населенных пунктах Пышминского городского округа всего</t>
  </si>
  <si>
    <t xml:space="preserve">Мероприятие 4. Разработка и издание информационных материалов по профилактике ВИЧ - инфекции  </t>
  </si>
  <si>
    <t xml:space="preserve">Мероприятие 9. Проведение работы с руководителями объектов жизнеобеспечения и с массовым пребыванием людей по осуществлению регулярных инструктажей </t>
  </si>
  <si>
    <t>Мероприятие 13. Проведение проверок состояния антитеррористической защищенности мест массового пребывания</t>
  </si>
  <si>
    <t>4.1.3.2.</t>
  </si>
  <si>
    <t>4.1.3.3.</t>
  </si>
  <si>
    <t xml:space="preserve">Мероприятие 14. Организация и проведение проверок соответствия уровня антитеррористической защищенности объектов (территорий), находящихся 
в муниципальной собственности в соответствии с предъявляемым требованиям
</t>
  </si>
  <si>
    <t>Мероприятие 15. Организация и проведение информационно-пропагандистских мероприятий по разъяснению сущности терроризма и его общественной опасности</t>
  </si>
  <si>
    <t>Мероприятие 16. Обеспечение выпуска и размещения видео-аудио роликов и печатной продукции по вопросам профилактики терроризма</t>
  </si>
  <si>
    <t>Мероприятие 17.Обеспечение изготовления и размещения в средствах массовой информации (включая официальный сайт муниципального образования) информационных материалов по вопросам профилактики терроризма</t>
  </si>
  <si>
    <t xml:space="preserve">Мероприятие 18. Организация проведения в общеобразовательных учреждениях комплексных профилактических мероприятий:
-Единый день профилактики,
- Неделя профилактики,
- Дни правовых знаний,
- Единые дни толерантности и другие.
</t>
  </si>
  <si>
    <t>Мероприятие 19. Организация в общеобразовательных учреждениях общешкольных мероприятий и праздников, направленных на формирование отношений толерантности, посвященных Международному дню толерантности, Дню народного единства, Уроки мира, Недели культуры народов мира;</t>
  </si>
  <si>
    <t>Мероприятие 20. Организация деятельности в образовательных учреждениях детских общественных объединений правовой, патриотической направленности, развитие волонтерского движения обучающихся;</t>
  </si>
  <si>
    <t>Мероприятие 21. Информационное сопровождение мероприятий в образовательных учреждениях, направленных  на профилактику экстремизма:- создание информационных уголков; - размещение информации по профилактике экстремизма на школьных сайтах;</t>
  </si>
  <si>
    <t>Мероприятие 22. Проведение родительских собраний, направленных на просвещение родительской общественности по вопросам профилактики экстремизма</t>
  </si>
  <si>
    <t>Мероприятие 23. Привлечение молодежи к участию в деятельности органов молодежного самоуправления</t>
  </si>
  <si>
    <t>Мероприятие 24. Организация и проведение спортивных мероприятий в рамках месячника защитников Отечества</t>
  </si>
  <si>
    <t>4.1.2.3.</t>
  </si>
  <si>
    <t>4.1.2.4.</t>
  </si>
  <si>
    <t>4.1.2.5.</t>
  </si>
  <si>
    <t xml:space="preserve">Приложение №2 к программе "Развитие социальной сферы на территории Пышминского городского округа до 2025 года" 
</t>
  </si>
  <si>
    <t>Мероприятие 2.  Расходы на строительство спортивных объектов Пышминского городского округа</t>
  </si>
  <si>
    <t xml:space="preserve">Всего по направлению "Капитальные вложения",  в том числе  </t>
  </si>
  <si>
    <t xml:space="preserve">Бюджетные инвестиции в объекты капитального строительства, всего в том числе     </t>
  </si>
  <si>
    <t xml:space="preserve">1.2 Иные капитальные вложения </t>
  </si>
  <si>
    <t>Мероприятие 1. Расходы на строительство образовательных объектов Пышминского городского округа</t>
  </si>
  <si>
    <t>Мероприятие 3. Разработка проектно-сметной документации на строительство  Парка культуры и отдыха</t>
  </si>
  <si>
    <t>Мероприятие 5.Разработка проектно-сметной документации на строительство бассейна</t>
  </si>
  <si>
    <t>Мероприятие 6. Разработка проектно-сметной документации на строительство искусственной трассы для маунтинбайка МКУ ПГО "ЦФК и С"</t>
  </si>
  <si>
    <t>Мероприятие 7. Разработка проектно-сметной документации на строительство  детского сада в д. Нагибина</t>
  </si>
  <si>
    <t>Мероприятие 8. Разработка проектно-сметной документации на строительство  детского сада в д. Холкина</t>
  </si>
  <si>
    <t xml:space="preserve">Мероприятие 21. Приобретение микроавтобуса (социальное такси)   для  населения, в том числе маломобильных групп и инвалидов-колясочников </t>
  </si>
  <si>
    <t xml:space="preserve">Подпрограмма 7."Строительство и реконструкция объектов социальной инфраструктуры" </t>
  </si>
  <si>
    <t xml:space="preserve">    </t>
  </si>
  <si>
    <t>Мероприятие 4. Разработка проектно-сметной документации на реконструкцию спорткомплекса "Юность"</t>
  </si>
  <si>
    <t>Подпрограмма 8. "Укрепление общественного здоровья"</t>
  </si>
  <si>
    <t>Всего по подпрограмме, в том числе</t>
  </si>
  <si>
    <t>8.1.1.1.</t>
  </si>
  <si>
    <t xml:space="preserve">8.1.3.1.  </t>
  </si>
  <si>
    <t>Мероприятие 3. Проведение классных часов, бесед по пропаганде здорового образа жизни</t>
  </si>
  <si>
    <t xml:space="preserve">8.1.2.1.  </t>
  </si>
  <si>
    <t>Мероприятие 4. Проведение анкетирования среди учащихся "Отношение детейк своему здоровью и ЗОЖ"</t>
  </si>
  <si>
    <t>Мероприятие 5. Систематическое проведение наблюдений за здоровьем и физическим развитием детей с целью опредения группы занятий физической культуры</t>
  </si>
  <si>
    <t>Мероприятие 6. Диспансеризация отдельных групп взрослого населения, проведение углубленных профилактических осмотров</t>
  </si>
  <si>
    <t>Мероприятия 7.  Информирование населения по основным факторам риска возникновения сердечно-сосудистых заболеваний, злокачественных новообразований; по вопросам профилактики сердечно-сосудистых заболеваний, злокачественных новообразований; формирования приверженности населения к   здоровому образу жизни</t>
  </si>
  <si>
    <t>Мероприятие 8. Мероприятия по информированию населения о факторах риска развития болезней органов дыхания и формирования приверженности к здоровому образу жизни, сердечно-сосудистых заболеваний, злокачественных новообразований (отказ от курения)</t>
  </si>
  <si>
    <t>Мероприятие 9. Проведение профилактических меропряитий (массовых акций), приуроченных к международным дням здоровья (Всемирный день здоровья, Всемирный день табака и др.), прпогандирующих здоровый образ жизни</t>
  </si>
  <si>
    <t xml:space="preserve">Мероприятие 10. Оформление информационных стендов и уголков здоровья  по  вопросам формирования здорового образа жизни в населенных пунктах Пышминского городского округа </t>
  </si>
  <si>
    <t>Мероприятие 11. Размещение информации по вопросам формирования здорового образа жизни в средствах массовой информации и на официальных сайтах учреждений и организаций Пышминского городского округа</t>
  </si>
  <si>
    <t>Мероприятие 1. Сисематическое проведение наблюдений за здоровьем и физическим развитием детей с целью определения группы занятий физической культурой</t>
  </si>
  <si>
    <t>Мероприятие 2. Ежеголный профилактический осмотр учащихся</t>
  </si>
  <si>
    <t>Мероприятие 3. Контроль за организацией  питания учащихся в школьной столовой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</si>
</sst>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0.000"/>
    <numFmt numFmtId="165" formatCode="0.0"/>
    <numFmt numFmtId="166" formatCode="#,##0.0"/>
  </numFmts>
  <fonts count="12" x14ac:knownFonts="1">
    <font>
      <sz val="10"/>
      <name val="Arial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Liberation Serif"/>
      <family val="1"/>
      <charset val="204"/>
    </font>
    <font>
      <b/>
      <sz val="14"/>
      <name val="Liberation Serif"/>
      <family val="1"/>
      <charset val="204"/>
    </font>
    <font>
      <b/>
      <sz val="10"/>
      <name val="Liberation Serif"/>
      <family val="1"/>
      <charset val="204"/>
    </font>
    <font>
      <b/>
      <sz val="12"/>
      <name val="Liberation Serif"/>
      <family val="1"/>
      <charset val="204"/>
    </font>
    <font>
      <sz val="10"/>
      <color indexed="8"/>
      <name val="Liberation Serif"/>
      <family val="1"/>
      <charset val="204"/>
    </font>
    <font>
      <b/>
      <sz val="10"/>
      <color indexed="8"/>
      <name val="Liberation Serif"/>
      <family val="1"/>
      <charset val="204"/>
    </font>
    <font>
      <sz val="14"/>
      <name val="Times New Roman"/>
      <family val="1"/>
      <charset val="204"/>
    </font>
    <font>
      <sz val="10"/>
      <name val="Liberation Serif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9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3">
    <xf numFmtId="0" fontId="0" fillId="0" borderId="0"/>
    <xf numFmtId="0" fontId="2" fillId="0" borderId="0"/>
    <xf numFmtId="43" fontId="3" fillId="0" borderId="0" applyFont="0" applyFill="0" applyBorder="0" applyAlignment="0" applyProtection="0"/>
  </cellStyleXfs>
  <cellXfs count="214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/>
    <xf numFmtId="1" fontId="1" fillId="0" borderId="0" xfId="0" applyNumberFormat="1" applyFont="1" applyAlignment="1">
      <alignment horizontal="center"/>
    </xf>
    <xf numFmtId="0" fontId="1" fillId="0" borderId="0" xfId="0" applyFont="1" applyFill="1"/>
    <xf numFmtId="0" fontId="1" fillId="0" borderId="0" xfId="0" applyFont="1" applyFill="1" applyAlignment="1"/>
    <xf numFmtId="0" fontId="1" fillId="0" borderId="0" xfId="0" applyFont="1" applyFill="1" applyAlignment="1">
      <alignment horizontal="center"/>
    </xf>
    <xf numFmtId="1" fontId="1" fillId="0" borderId="0" xfId="0" applyNumberFormat="1" applyFont="1" applyFill="1" applyAlignment="1">
      <alignment horizontal="center"/>
    </xf>
    <xf numFmtId="0" fontId="4" fillId="2" borderId="0" xfId="0" applyFont="1" applyFill="1"/>
    <xf numFmtId="0" fontId="4" fillId="0" borderId="0" xfId="0" applyFont="1"/>
    <xf numFmtId="0" fontId="6" fillId="2" borderId="1" xfId="0" applyFont="1" applyFill="1" applyBorder="1" applyAlignment="1">
      <alignment horizontal="center" vertical="center" wrapText="1" shrinkToFit="1"/>
    </xf>
    <xf numFmtId="0" fontId="6" fillId="2" borderId="1" xfId="0" applyFont="1" applyFill="1" applyBorder="1" applyAlignment="1">
      <alignment horizontal="center" wrapText="1" shrinkToFit="1"/>
    </xf>
    <xf numFmtId="0" fontId="6" fillId="0" borderId="1" xfId="0" applyFont="1" applyFill="1" applyBorder="1" applyAlignment="1">
      <alignment horizontal="center" wrapText="1" shrinkToFit="1"/>
    </xf>
    <xf numFmtId="1" fontId="4" fillId="0" borderId="1" xfId="0" applyNumberFormat="1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vertical="top" wrapText="1"/>
    </xf>
    <xf numFmtId="4" fontId="4" fillId="0" borderId="1" xfId="0" applyNumberFormat="1" applyFont="1" applyFill="1" applyBorder="1" applyAlignment="1">
      <alignment horizontal="center" vertical="top" wrapText="1"/>
    </xf>
    <xf numFmtId="0" fontId="4" fillId="0" borderId="0" xfId="0" applyFont="1" applyFill="1"/>
    <xf numFmtId="2" fontId="6" fillId="0" borderId="1" xfId="0" applyNumberFormat="1" applyFont="1" applyFill="1" applyBorder="1" applyAlignment="1">
      <alignment horizontal="center" wrapText="1"/>
    </xf>
    <xf numFmtId="2" fontId="4" fillId="0" borderId="1" xfId="0" applyNumberFormat="1" applyFont="1" applyFill="1" applyBorder="1" applyAlignment="1">
      <alignment horizontal="center" vertical="top" wrapText="1"/>
    </xf>
    <xf numFmtId="165" fontId="4" fillId="0" borderId="1" xfId="0" applyNumberFormat="1" applyFont="1" applyFill="1" applyBorder="1" applyAlignment="1">
      <alignment horizontal="center" vertical="top" wrapText="1"/>
    </xf>
    <xf numFmtId="2" fontId="4" fillId="0" borderId="1" xfId="0" applyNumberFormat="1" applyFont="1" applyFill="1" applyBorder="1" applyAlignment="1">
      <alignment horizontal="center" wrapText="1"/>
    </xf>
    <xf numFmtId="0" fontId="4" fillId="2" borderId="1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 wrapText="1"/>
    </xf>
    <xf numFmtId="165" fontId="4" fillId="0" borderId="1" xfId="0" applyNumberFormat="1" applyFont="1" applyFill="1" applyBorder="1" applyAlignment="1">
      <alignment horizontal="center"/>
    </xf>
    <xf numFmtId="0" fontId="4" fillId="0" borderId="1" xfId="0" applyFont="1" applyFill="1" applyBorder="1"/>
    <xf numFmtId="165" fontId="4" fillId="0" borderId="1" xfId="0" applyNumberFormat="1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center" wrapText="1"/>
    </xf>
    <xf numFmtId="165" fontId="6" fillId="0" borderId="1" xfId="0" applyNumberFormat="1" applyFont="1" applyFill="1" applyBorder="1" applyAlignment="1">
      <alignment horizontal="center" wrapText="1"/>
    </xf>
    <xf numFmtId="0" fontId="4" fillId="2" borderId="1" xfId="0" applyFont="1" applyFill="1" applyBorder="1" applyAlignment="1">
      <alignment vertical="top" wrapText="1"/>
    </xf>
    <xf numFmtId="166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vertical="center" wrapText="1"/>
    </xf>
    <xf numFmtId="3" fontId="8" fillId="0" borderId="1" xfId="0" applyNumberFormat="1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vertical="center" wrapText="1"/>
    </xf>
    <xf numFmtId="165" fontId="8" fillId="0" borderId="1" xfId="0" applyNumberFormat="1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vertical="center" wrapText="1"/>
    </xf>
    <xf numFmtId="3" fontId="8" fillId="0" borderId="1" xfId="0" applyNumberFormat="1" applyFont="1" applyFill="1" applyBorder="1" applyAlignment="1">
      <alignment horizontal="center" vertical="center"/>
    </xf>
    <xf numFmtId="166" fontId="8" fillId="0" borderId="1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left" vertical="center" wrapText="1"/>
    </xf>
    <xf numFmtId="166" fontId="8" fillId="0" borderId="3" xfId="0" applyNumberFormat="1" applyFont="1" applyFill="1" applyBorder="1" applyAlignment="1">
      <alignment horizontal="center" vertical="center"/>
    </xf>
    <xf numFmtId="164" fontId="8" fillId="0" borderId="1" xfId="0" applyNumberFormat="1" applyFont="1" applyFill="1" applyBorder="1" applyAlignment="1"/>
    <xf numFmtId="164" fontId="4" fillId="0" borderId="1" xfId="0" applyNumberFormat="1" applyFont="1" applyFill="1" applyBorder="1" applyAlignment="1">
      <alignment horizontal="center"/>
    </xf>
    <xf numFmtId="164" fontId="9" fillId="0" borderId="1" xfId="0" applyNumberFormat="1" applyFont="1" applyFill="1" applyBorder="1" applyAlignment="1">
      <alignment wrapText="1"/>
    </xf>
    <xf numFmtId="164" fontId="9" fillId="0" borderId="1" xfId="0" applyNumberFormat="1" applyFont="1" applyFill="1" applyBorder="1" applyAlignment="1">
      <alignment vertical="top" wrapText="1"/>
    </xf>
    <xf numFmtId="164" fontId="8" fillId="0" borderId="1" xfId="0" applyNumberFormat="1" applyFont="1" applyFill="1" applyBorder="1" applyAlignment="1">
      <alignment vertical="top" wrapText="1"/>
    </xf>
    <xf numFmtId="165" fontId="8" fillId="0" borderId="1" xfId="0" applyNumberFormat="1" applyFont="1" applyFill="1" applyBorder="1" applyAlignment="1">
      <alignment vertical="top" wrapText="1"/>
    </xf>
    <xf numFmtId="165" fontId="8" fillId="0" borderId="1" xfId="0" applyNumberFormat="1" applyFont="1" applyFill="1" applyBorder="1" applyAlignment="1">
      <alignment horizontal="center" vertical="top" wrapText="1"/>
    </xf>
    <xf numFmtId="165" fontId="8" fillId="0" borderId="1" xfId="0" applyNumberFormat="1" applyFont="1" applyFill="1" applyBorder="1" applyAlignment="1">
      <alignment vertical="center" wrapText="1"/>
    </xf>
    <xf numFmtId="2" fontId="8" fillId="0" borderId="1" xfId="0" applyNumberFormat="1" applyFont="1" applyFill="1" applyBorder="1" applyAlignment="1">
      <alignment horizontal="center" vertical="top" wrapText="1"/>
    </xf>
    <xf numFmtId="0" fontId="8" fillId="0" borderId="1" xfId="0" applyFont="1" applyFill="1" applyBorder="1" applyAlignment="1"/>
    <xf numFmtId="0" fontId="8" fillId="0" borderId="1" xfId="0" applyFont="1" applyFill="1" applyBorder="1" applyAlignment="1">
      <alignment wrapText="1"/>
    </xf>
    <xf numFmtId="0" fontId="4" fillId="0" borderId="0" xfId="0" applyFont="1" applyFill="1" applyAlignment="1">
      <alignment wrapText="1"/>
    </xf>
    <xf numFmtId="165" fontId="8" fillId="0" borderId="3" xfId="0" applyNumberFormat="1" applyFont="1" applyFill="1" applyBorder="1" applyAlignment="1">
      <alignment vertical="center" wrapText="1"/>
    </xf>
    <xf numFmtId="165" fontId="8" fillId="0" borderId="3" xfId="0" applyNumberFormat="1" applyFont="1" applyFill="1" applyBorder="1" applyAlignment="1">
      <alignment wrapText="1"/>
    </xf>
    <xf numFmtId="166" fontId="8" fillId="0" borderId="1" xfId="0" applyNumberFormat="1" applyFont="1" applyFill="1" applyBorder="1" applyAlignment="1">
      <alignment horizontal="center"/>
    </xf>
    <xf numFmtId="166" fontId="4" fillId="0" borderId="1" xfId="0" applyNumberFormat="1" applyFont="1" applyFill="1" applyBorder="1" applyAlignment="1">
      <alignment horizontal="right" indent="5"/>
    </xf>
    <xf numFmtId="166" fontId="8" fillId="0" borderId="3" xfId="0" applyNumberFormat="1" applyFont="1" applyFill="1" applyBorder="1" applyAlignment="1">
      <alignment horizontal="center"/>
    </xf>
    <xf numFmtId="0" fontId="9" fillId="0" borderId="3" xfId="0" applyFont="1" applyFill="1" applyBorder="1" applyAlignment="1">
      <alignment wrapText="1"/>
    </xf>
    <xf numFmtId="166" fontId="4" fillId="0" borderId="1" xfId="0" applyNumberFormat="1" applyFont="1" applyFill="1" applyBorder="1" applyAlignment="1">
      <alignment horizontal="center"/>
    </xf>
    <xf numFmtId="166" fontId="4" fillId="0" borderId="1" xfId="0" applyNumberFormat="1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left" vertical="top" wrapText="1"/>
    </xf>
    <xf numFmtId="165" fontId="4" fillId="0" borderId="2" xfId="0" applyNumberFormat="1" applyFont="1" applyFill="1" applyBorder="1" applyAlignment="1">
      <alignment horizontal="center" vertical="top" wrapText="1"/>
    </xf>
    <xf numFmtId="2" fontId="4" fillId="0" borderId="1" xfId="1" applyNumberFormat="1" applyFont="1" applyFill="1" applyBorder="1" applyAlignment="1">
      <alignment horizontal="center" vertical="top" wrapText="1"/>
    </xf>
    <xf numFmtId="0" fontId="4" fillId="0" borderId="1" xfId="1" applyFont="1" applyFill="1" applyBorder="1" applyAlignment="1">
      <alignment vertical="top" wrapText="1"/>
    </xf>
    <xf numFmtId="0" fontId="6" fillId="0" borderId="2" xfId="1" applyFont="1" applyFill="1" applyBorder="1" applyAlignment="1">
      <alignment vertical="top" wrapText="1"/>
    </xf>
    <xf numFmtId="164" fontId="4" fillId="0" borderId="1" xfId="0" applyNumberFormat="1" applyFont="1" applyFill="1" applyBorder="1" applyAlignment="1">
      <alignment vertical="top" wrapText="1"/>
    </xf>
    <xf numFmtId="0" fontId="8" fillId="2" borderId="1" xfId="0" applyFont="1" applyFill="1" applyBorder="1" applyAlignment="1">
      <alignment vertical="center" wrapText="1"/>
    </xf>
    <xf numFmtId="0" fontId="8" fillId="2" borderId="1" xfId="0" applyFont="1" applyFill="1" applyBorder="1" applyAlignment="1">
      <alignment horizontal="left" vertical="center" wrapText="1"/>
    </xf>
    <xf numFmtId="166" fontId="4" fillId="0" borderId="1" xfId="0" applyNumberFormat="1" applyFont="1" applyFill="1" applyBorder="1" applyAlignment="1">
      <alignment horizontal="center" vertical="center"/>
    </xf>
    <xf numFmtId="0" fontId="8" fillId="0" borderId="3" xfId="0" applyFont="1" applyFill="1" applyBorder="1" applyAlignment="1">
      <alignment wrapText="1"/>
    </xf>
    <xf numFmtId="0" fontId="4" fillId="0" borderId="1" xfId="0" applyFont="1" applyFill="1" applyBorder="1" applyAlignment="1">
      <alignment vertical="center" wrapText="1" shrinkToFit="1"/>
    </xf>
    <xf numFmtId="165" fontId="6" fillId="0" borderId="1" xfId="0" applyNumberFormat="1" applyFont="1" applyFill="1" applyBorder="1" applyAlignment="1">
      <alignment vertical="top" wrapText="1"/>
    </xf>
    <xf numFmtId="165" fontId="4" fillId="0" borderId="1" xfId="1" applyNumberFormat="1" applyFont="1" applyFill="1" applyBorder="1" applyAlignment="1">
      <alignment horizontal="center" vertical="center" wrapText="1"/>
    </xf>
    <xf numFmtId="165" fontId="4" fillId="0" borderId="1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top" wrapText="1"/>
    </xf>
    <xf numFmtId="4" fontId="4" fillId="0" borderId="0" xfId="0" applyNumberFormat="1" applyFont="1" applyFill="1"/>
    <xf numFmtId="0" fontId="9" fillId="0" borderId="8" xfId="0" applyFont="1" applyFill="1" applyBorder="1" applyAlignment="1">
      <alignment horizontal="center"/>
    </xf>
    <xf numFmtId="0" fontId="9" fillId="0" borderId="4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top" wrapText="1"/>
    </xf>
    <xf numFmtId="0" fontId="4" fillId="0" borderId="2" xfId="0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horizontal="center" wrapText="1"/>
    </xf>
    <xf numFmtId="0" fontId="8" fillId="0" borderId="3" xfId="0" applyFont="1" applyFill="1" applyBorder="1" applyAlignment="1">
      <alignment horizontal="center"/>
    </xf>
    <xf numFmtId="0" fontId="9" fillId="0" borderId="3" xfId="0" applyFont="1" applyFill="1" applyBorder="1" applyAlignment="1">
      <alignment horizontal="center" wrapText="1"/>
    </xf>
    <xf numFmtId="0" fontId="8" fillId="0" borderId="3" xfId="0" applyFont="1" applyFill="1" applyBorder="1" applyAlignment="1">
      <alignment horizontal="center" wrapText="1"/>
    </xf>
    <xf numFmtId="0" fontId="4" fillId="3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left" vertical="top" wrapText="1"/>
    </xf>
    <xf numFmtId="164" fontId="6" fillId="0" borderId="3" xfId="0" applyNumberFormat="1" applyFont="1" applyFill="1" applyBorder="1" applyAlignment="1">
      <alignment horizontal="center" vertical="top" wrapText="1"/>
    </xf>
    <xf numFmtId="165" fontId="9" fillId="0" borderId="4" xfId="0" applyNumberFormat="1" applyFont="1" applyFill="1" applyBorder="1" applyAlignment="1">
      <alignment horizontal="center"/>
    </xf>
    <xf numFmtId="166" fontId="8" fillId="0" borderId="1" xfId="0" applyNumberFormat="1" applyFont="1" applyFill="1" applyBorder="1" applyAlignment="1">
      <alignment horizontal="left" vertical="center" wrapText="1"/>
    </xf>
    <xf numFmtId="166" fontId="8" fillId="0" borderId="1" xfId="0" applyNumberFormat="1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top"/>
    </xf>
    <xf numFmtId="165" fontId="9" fillId="0" borderId="3" xfId="0" applyNumberFormat="1" applyFont="1" applyFill="1" applyBorder="1" applyAlignment="1">
      <alignment horizontal="center" wrapText="1"/>
    </xf>
    <xf numFmtId="0" fontId="8" fillId="3" borderId="1" xfId="0" applyFont="1" applyFill="1" applyBorder="1" applyAlignment="1">
      <alignment vertical="center" wrapText="1"/>
    </xf>
    <xf numFmtId="166" fontId="8" fillId="3" borderId="1" xfId="0" applyNumberFormat="1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top" wrapText="1"/>
    </xf>
    <xf numFmtId="166" fontId="8" fillId="3" borderId="1" xfId="0" applyNumberFormat="1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165" fontId="4" fillId="3" borderId="1" xfId="0" applyNumberFormat="1" applyFont="1" applyFill="1" applyBorder="1" applyAlignment="1">
      <alignment horizontal="center" vertical="top" wrapText="1"/>
    </xf>
    <xf numFmtId="0" fontId="8" fillId="0" borderId="3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justify" vertical="center"/>
    </xf>
    <xf numFmtId="0" fontId="4" fillId="0" borderId="1" xfId="0" applyFont="1" applyFill="1" applyBorder="1" applyAlignment="1">
      <alignment horizontal="center" vertical="top" wrapText="1"/>
    </xf>
    <xf numFmtId="0" fontId="7" fillId="2" borderId="1" xfId="0" applyFont="1" applyFill="1" applyBorder="1" applyAlignment="1">
      <alignment horizontal="center" wrapText="1" shrinkToFit="1"/>
    </xf>
    <xf numFmtId="0" fontId="4" fillId="2" borderId="1" xfId="0" applyFont="1" applyFill="1" applyBorder="1" applyAlignment="1">
      <alignment horizontal="left" vertical="top" wrapText="1"/>
    </xf>
    <xf numFmtId="0" fontId="8" fillId="4" borderId="14" xfId="0" applyFont="1" applyFill="1" applyBorder="1" applyAlignment="1">
      <alignment vertical="top" wrapText="1"/>
    </xf>
    <xf numFmtId="0" fontId="8" fillId="4" borderId="13" xfId="0" applyFont="1" applyFill="1" applyBorder="1" applyAlignment="1">
      <alignment vertical="top" wrapText="1"/>
    </xf>
    <xf numFmtId="0" fontId="8" fillId="4" borderId="15" xfId="0" applyFont="1" applyFill="1" applyBorder="1" applyAlignment="1">
      <alignment vertical="top" wrapText="1"/>
    </xf>
    <xf numFmtId="165" fontId="11" fillId="0" borderId="1" xfId="0" applyNumberFormat="1" applyFont="1" applyFill="1" applyBorder="1" applyAlignment="1">
      <alignment horizontal="left" vertical="top" wrapText="1"/>
    </xf>
    <xf numFmtId="165" fontId="4" fillId="0" borderId="1" xfId="0" applyNumberFormat="1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wrapText="1"/>
    </xf>
    <xf numFmtId="0" fontId="8" fillId="0" borderId="3" xfId="0" applyFont="1" applyFill="1" applyBorder="1" applyAlignment="1">
      <alignment horizontal="left"/>
    </xf>
    <xf numFmtId="165" fontId="4" fillId="0" borderId="2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wrapText="1" shrinkToFit="1"/>
    </xf>
    <xf numFmtId="0" fontId="4" fillId="0" borderId="1" xfId="0" applyFont="1" applyBorder="1" applyAlignment="1">
      <alignment horizontal="left" vertical="center" wrapText="1"/>
    </xf>
    <xf numFmtId="0" fontId="8" fillId="2" borderId="3" xfId="0" applyFont="1" applyFill="1" applyBorder="1" applyAlignment="1">
      <alignment horizontal="left" wrapText="1"/>
    </xf>
    <xf numFmtId="0" fontId="4" fillId="0" borderId="2" xfId="0" applyFont="1" applyFill="1" applyBorder="1" applyAlignment="1">
      <alignment horizontal="left" vertical="center" wrapText="1" shrinkToFit="1"/>
    </xf>
    <xf numFmtId="0" fontId="4" fillId="0" borderId="1" xfId="0" applyFont="1" applyFill="1" applyBorder="1" applyAlignment="1">
      <alignment horizontal="left"/>
    </xf>
    <xf numFmtId="0" fontId="8" fillId="0" borderId="3" xfId="0" applyFont="1" applyFill="1" applyBorder="1" applyAlignment="1">
      <alignment horizontal="left" vertical="top" wrapText="1"/>
    </xf>
    <xf numFmtId="166" fontId="8" fillId="2" borderId="1" xfId="0" applyNumberFormat="1" applyFont="1" applyFill="1" applyBorder="1" applyAlignment="1">
      <alignment horizontal="center" vertical="center" wrapText="1"/>
    </xf>
    <xf numFmtId="166" fontId="8" fillId="2" borderId="1" xfId="0" applyNumberFormat="1" applyFont="1" applyFill="1" applyBorder="1" applyAlignment="1">
      <alignment horizontal="center" vertical="center"/>
    </xf>
    <xf numFmtId="166" fontId="4" fillId="2" borderId="1" xfId="0" applyNumberFormat="1" applyFont="1" applyFill="1" applyBorder="1" applyAlignment="1">
      <alignment horizontal="center" vertical="center"/>
    </xf>
    <xf numFmtId="166" fontId="8" fillId="2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1" xfId="1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wrapText="1"/>
    </xf>
    <xf numFmtId="0" fontId="8" fillId="0" borderId="3" xfId="0" applyFont="1" applyFill="1" applyBorder="1" applyAlignment="1">
      <alignment horizontal="left" wrapText="1"/>
    </xf>
    <xf numFmtId="0" fontId="4" fillId="0" borderId="0" xfId="0" applyFont="1" applyFill="1" applyAlignment="1">
      <alignment horizontal="left" wrapText="1"/>
    </xf>
    <xf numFmtId="2" fontId="4" fillId="0" borderId="1" xfId="0" applyNumberFormat="1" applyFont="1" applyFill="1" applyBorder="1" applyAlignment="1">
      <alignment horizontal="center" vertical="center" wrapText="1"/>
    </xf>
    <xf numFmtId="166" fontId="4" fillId="0" borderId="1" xfId="0" applyNumberFormat="1" applyFont="1" applyFill="1" applyBorder="1" applyAlignment="1">
      <alignment horizontal="right" vertical="center"/>
    </xf>
    <xf numFmtId="2" fontId="4" fillId="0" borderId="0" xfId="0" applyNumberFormat="1" applyFont="1" applyFill="1"/>
    <xf numFmtId="1" fontId="4" fillId="2" borderId="1" xfId="0" applyNumberFormat="1" applyFont="1" applyFill="1" applyBorder="1" applyAlignment="1">
      <alignment horizontal="center"/>
    </xf>
    <xf numFmtId="0" fontId="4" fillId="2" borderId="1" xfId="0" applyFont="1" applyFill="1" applyBorder="1" applyAlignment="1"/>
    <xf numFmtId="0" fontId="4" fillId="2" borderId="1" xfId="0" applyFont="1" applyFill="1" applyBorder="1"/>
    <xf numFmtId="0" fontId="6" fillId="0" borderId="3" xfId="1" applyFont="1" applyFill="1" applyBorder="1" applyAlignment="1">
      <alignment horizontal="left" vertical="top" wrapText="1"/>
    </xf>
    <xf numFmtId="0" fontId="6" fillId="0" borderId="4" xfId="1" applyFont="1" applyFill="1" applyBorder="1" applyAlignment="1">
      <alignment horizontal="left" vertical="top" wrapText="1"/>
    </xf>
    <xf numFmtId="1" fontId="4" fillId="0" borderId="0" xfId="0" applyNumberFormat="1" applyFont="1" applyFill="1" applyBorder="1" applyAlignment="1">
      <alignment horizontal="center" vertical="top" wrapText="1"/>
    </xf>
    <xf numFmtId="4" fontId="4" fillId="0" borderId="1" xfId="0" applyNumberFormat="1" applyFont="1" applyFill="1" applyBorder="1" applyAlignment="1">
      <alignment horizontal="center" vertical="center"/>
    </xf>
    <xf numFmtId="4" fontId="4" fillId="0" borderId="1" xfId="0" applyNumberFormat="1" applyFont="1" applyFill="1" applyBorder="1" applyAlignment="1">
      <alignment horizontal="center"/>
    </xf>
    <xf numFmtId="2" fontId="8" fillId="0" borderId="1" xfId="0" applyNumberFormat="1" applyFont="1" applyFill="1" applyBorder="1" applyAlignment="1">
      <alignment horizontal="center" vertical="center" wrapText="1"/>
    </xf>
    <xf numFmtId="2" fontId="6" fillId="0" borderId="1" xfId="0" applyNumberFormat="1" applyFont="1" applyFill="1" applyBorder="1" applyAlignment="1">
      <alignment horizontal="center" vertical="top" wrapText="1"/>
    </xf>
    <xf numFmtId="2" fontId="4" fillId="0" borderId="1" xfId="0" applyNumberFormat="1" applyFont="1" applyFill="1" applyBorder="1" applyAlignment="1">
      <alignment horizontal="center"/>
    </xf>
    <xf numFmtId="0" fontId="6" fillId="0" borderId="8" xfId="1" applyFont="1" applyFill="1" applyBorder="1" applyAlignment="1">
      <alignment horizontal="center" vertical="center" wrapText="1"/>
    </xf>
    <xf numFmtId="165" fontId="4" fillId="0" borderId="1" xfId="2" applyNumberFormat="1" applyFont="1" applyFill="1" applyBorder="1" applyAlignment="1">
      <alignment horizontal="center" vertical="center" wrapText="1"/>
    </xf>
    <xf numFmtId="2" fontId="6" fillId="0" borderId="8" xfId="1" applyNumberFormat="1" applyFont="1" applyFill="1" applyBorder="1" applyAlignment="1">
      <alignment horizontal="center" vertical="center" wrapText="1"/>
    </xf>
    <xf numFmtId="0" fontId="4" fillId="2" borderId="0" xfId="0" applyFont="1" applyFill="1" applyAlignment="1">
      <alignment wrapText="1"/>
    </xf>
    <xf numFmtId="0" fontId="4" fillId="0" borderId="1" xfId="0" applyFont="1" applyBorder="1" applyAlignment="1">
      <alignment horizontal="center" vertical="center"/>
    </xf>
    <xf numFmtId="2" fontId="4" fillId="3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2" fontId="4" fillId="0" borderId="0" xfId="0" applyNumberFormat="1" applyFont="1" applyFill="1" applyAlignment="1">
      <alignment horizontal="center" vertical="center"/>
    </xf>
    <xf numFmtId="2" fontId="8" fillId="0" borderId="1" xfId="0" applyNumberFormat="1" applyFont="1" applyFill="1" applyBorder="1" applyAlignment="1">
      <alignment horizontal="center" vertical="center"/>
    </xf>
    <xf numFmtId="165" fontId="4" fillId="0" borderId="2" xfId="0" applyNumberFormat="1" applyFont="1" applyFill="1" applyBorder="1" applyAlignment="1">
      <alignment vertical="top" wrapText="1"/>
    </xf>
    <xf numFmtId="1" fontId="4" fillId="0" borderId="1" xfId="0" applyNumberFormat="1" applyFont="1" applyFill="1" applyBorder="1" applyAlignment="1">
      <alignment horizontal="center"/>
    </xf>
    <xf numFmtId="0" fontId="8" fillId="2" borderId="1" xfId="0" applyFont="1" applyFill="1" applyBorder="1" applyAlignment="1">
      <alignment horizontal="left" wrapText="1"/>
    </xf>
    <xf numFmtId="0" fontId="4" fillId="0" borderId="1" xfId="0" applyFont="1" applyFill="1" applyBorder="1" applyAlignment="1">
      <alignment horizontal="left" vertical="center" wrapText="1" shrinkToFi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wrapText="1"/>
    </xf>
    <xf numFmtId="1" fontId="4" fillId="0" borderId="1" xfId="0" applyNumberFormat="1" applyFont="1" applyFill="1" applyBorder="1" applyAlignment="1">
      <alignment horizontal="center" vertical="top"/>
    </xf>
    <xf numFmtId="0" fontId="4" fillId="0" borderId="0" xfId="0" applyFont="1" applyAlignment="1">
      <alignment wrapText="1"/>
    </xf>
    <xf numFmtId="1" fontId="1" fillId="0" borderId="1" xfId="0" applyNumberFormat="1" applyFont="1" applyFill="1" applyBorder="1" applyAlignment="1">
      <alignment horizontal="center" vertical="top"/>
    </xf>
    <xf numFmtId="0" fontId="1" fillId="0" borderId="1" xfId="0" applyFont="1" applyFill="1" applyBorder="1" applyAlignment="1">
      <alignment wrapText="1"/>
    </xf>
    <xf numFmtId="0" fontId="1" fillId="0" borderId="1" xfId="0" applyFont="1" applyBorder="1" applyAlignment="1">
      <alignment wrapText="1"/>
    </xf>
    <xf numFmtId="0" fontId="6" fillId="2" borderId="3" xfId="0" applyFont="1" applyFill="1" applyBorder="1" applyAlignment="1">
      <alignment horizontal="center" wrapText="1" shrinkToFit="1"/>
    </xf>
    <xf numFmtId="0" fontId="6" fillId="2" borderId="8" xfId="0" applyFont="1" applyFill="1" applyBorder="1" applyAlignment="1">
      <alignment horizontal="center" wrapText="1" shrinkToFit="1"/>
    </xf>
    <xf numFmtId="0" fontId="6" fillId="2" borderId="4" xfId="0" applyFont="1" applyFill="1" applyBorder="1" applyAlignment="1">
      <alignment horizontal="center" wrapText="1" shrinkToFit="1"/>
    </xf>
    <xf numFmtId="0" fontId="6" fillId="0" borderId="3" xfId="1" applyFont="1" applyFill="1" applyBorder="1" applyAlignment="1">
      <alignment horizontal="center" vertical="top" wrapText="1"/>
    </xf>
    <xf numFmtId="0" fontId="6" fillId="0" borderId="8" xfId="1" applyFont="1" applyFill="1" applyBorder="1" applyAlignment="1">
      <alignment horizontal="center" vertical="top" wrapText="1"/>
    </xf>
    <xf numFmtId="0" fontId="6" fillId="0" borderId="4" xfId="1" applyFont="1" applyFill="1" applyBorder="1" applyAlignment="1">
      <alignment horizontal="center" vertical="top" wrapText="1"/>
    </xf>
    <xf numFmtId="0" fontId="6" fillId="0" borderId="3" xfId="1" applyFont="1" applyFill="1" applyBorder="1" applyAlignment="1">
      <alignment horizontal="center" vertical="center" wrapText="1"/>
    </xf>
    <xf numFmtId="0" fontId="6" fillId="0" borderId="8" xfId="1" applyFont="1" applyFill="1" applyBorder="1" applyAlignment="1">
      <alignment horizontal="center" vertical="center" wrapText="1"/>
    </xf>
    <xf numFmtId="0" fontId="6" fillId="0" borderId="4" xfId="1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top" wrapText="1"/>
    </xf>
    <xf numFmtId="0" fontId="7" fillId="2" borderId="8" xfId="0" applyFont="1" applyFill="1" applyBorder="1" applyAlignment="1">
      <alignment horizontal="center" vertical="top" wrapText="1"/>
    </xf>
    <xf numFmtId="0" fontId="7" fillId="2" borderId="4" xfId="0" applyFont="1" applyFill="1" applyBorder="1" applyAlignment="1">
      <alignment horizontal="center" vertical="top" wrapText="1"/>
    </xf>
    <xf numFmtId="0" fontId="7" fillId="2" borderId="3" xfId="0" applyFont="1" applyFill="1" applyBorder="1" applyAlignment="1">
      <alignment horizontal="center" wrapText="1" shrinkToFit="1"/>
    </xf>
    <xf numFmtId="0" fontId="7" fillId="2" borderId="8" xfId="0" applyFont="1" applyFill="1" applyBorder="1" applyAlignment="1">
      <alignment horizontal="center" wrapText="1" shrinkToFit="1"/>
    </xf>
    <xf numFmtId="0" fontId="7" fillId="2" borderId="4" xfId="0" applyFont="1" applyFill="1" applyBorder="1" applyAlignment="1">
      <alignment horizontal="center" wrapText="1" shrinkToFit="1"/>
    </xf>
    <xf numFmtId="0" fontId="6" fillId="2" borderId="3" xfId="1" applyFont="1" applyFill="1" applyBorder="1" applyAlignment="1">
      <alignment horizontal="center" vertical="top" wrapText="1"/>
    </xf>
    <xf numFmtId="0" fontId="6" fillId="2" borderId="8" xfId="1" applyFont="1" applyFill="1" applyBorder="1" applyAlignment="1">
      <alignment horizontal="center" vertical="top" wrapText="1"/>
    </xf>
    <xf numFmtId="0" fontId="6" fillId="2" borderId="4" xfId="1" applyFont="1" applyFill="1" applyBorder="1" applyAlignment="1">
      <alignment horizontal="center" vertical="top" wrapText="1"/>
    </xf>
    <xf numFmtId="0" fontId="4" fillId="2" borderId="3" xfId="0" applyFont="1" applyFill="1" applyBorder="1" applyAlignment="1">
      <alignment horizontal="right" vertical="top" wrapText="1"/>
    </xf>
    <xf numFmtId="0" fontId="4" fillId="2" borderId="8" xfId="0" applyFont="1" applyFill="1" applyBorder="1" applyAlignment="1">
      <alignment horizontal="right" vertical="top" wrapText="1"/>
    </xf>
    <xf numFmtId="0" fontId="4" fillId="2" borderId="4" xfId="0" applyFont="1" applyFill="1" applyBorder="1" applyAlignment="1">
      <alignment horizontal="right" vertical="top" wrapText="1"/>
    </xf>
    <xf numFmtId="0" fontId="5" fillId="2" borderId="6" xfId="0" applyFont="1" applyFill="1" applyBorder="1" applyAlignment="1">
      <alignment horizontal="center" wrapText="1"/>
    </xf>
    <xf numFmtId="0" fontId="5" fillId="2" borderId="12" xfId="0" applyFont="1" applyFill="1" applyBorder="1" applyAlignment="1">
      <alignment horizontal="center" wrapText="1"/>
    </xf>
    <xf numFmtId="0" fontId="5" fillId="2" borderId="5" xfId="0" applyFont="1" applyFill="1" applyBorder="1" applyAlignment="1">
      <alignment horizontal="center" wrapText="1"/>
    </xf>
    <xf numFmtId="0" fontId="5" fillId="2" borderId="9" xfId="0" applyFont="1" applyFill="1" applyBorder="1" applyAlignment="1">
      <alignment horizontal="center" wrapText="1"/>
    </xf>
    <xf numFmtId="0" fontId="4" fillId="2" borderId="10" xfId="0" applyFont="1" applyFill="1" applyBorder="1" applyAlignment="1">
      <alignment horizontal="center" wrapText="1"/>
    </xf>
    <xf numFmtId="0" fontId="4" fillId="2" borderId="11" xfId="0" applyFont="1" applyFill="1" applyBorder="1" applyAlignment="1">
      <alignment horizontal="center" wrapText="1"/>
    </xf>
    <xf numFmtId="1" fontId="4" fillId="2" borderId="2" xfId="0" applyNumberFormat="1" applyFont="1" applyFill="1" applyBorder="1" applyAlignment="1">
      <alignment horizontal="center" vertical="center" wrapText="1" shrinkToFit="1"/>
    </xf>
    <xf numFmtId="1" fontId="4" fillId="2" borderId="7" xfId="0" applyNumberFormat="1" applyFont="1" applyFill="1" applyBorder="1" applyAlignment="1">
      <alignment horizontal="center" vertical="center" wrapText="1" shrinkToFit="1"/>
    </xf>
    <xf numFmtId="0" fontId="6" fillId="2" borderId="3" xfId="0" applyFont="1" applyFill="1" applyBorder="1" applyAlignment="1">
      <alignment horizontal="center" vertical="center" wrapText="1" shrinkToFit="1"/>
    </xf>
    <xf numFmtId="0" fontId="6" fillId="2" borderId="8" xfId="0" applyFont="1" applyFill="1" applyBorder="1" applyAlignment="1">
      <alignment horizontal="center" vertical="center" wrapText="1" shrinkToFit="1"/>
    </xf>
    <xf numFmtId="0" fontId="6" fillId="2" borderId="4" xfId="0" applyFont="1" applyFill="1" applyBorder="1" applyAlignment="1">
      <alignment horizontal="center" vertical="center" wrapText="1" shrinkToFit="1"/>
    </xf>
    <xf numFmtId="0" fontId="6" fillId="2" borderId="2" xfId="0" applyFont="1" applyFill="1" applyBorder="1" applyAlignment="1">
      <alignment vertical="center" wrapText="1" shrinkToFit="1"/>
    </xf>
    <xf numFmtId="0" fontId="6" fillId="2" borderId="7" xfId="0" applyFont="1" applyFill="1" applyBorder="1" applyAlignment="1">
      <alignment vertical="center" wrapText="1" shrinkToFit="1"/>
    </xf>
    <xf numFmtId="0" fontId="6" fillId="2" borderId="2" xfId="0" applyFont="1" applyFill="1" applyBorder="1" applyAlignment="1">
      <alignment horizontal="center" vertical="center" wrapText="1" shrinkToFit="1"/>
    </xf>
    <xf numFmtId="0" fontId="6" fillId="2" borderId="7" xfId="0" applyFont="1" applyFill="1" applyBorder="1" applyAlignment="1">
      <alignment horizontal="center" vertical="center" wrapText="1" shrinkToFi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8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top" wrapText="1"/>
    </xf>
    <xf numFmtId="0" fontId="6" fillId="2" borderId="8" xfId="0" applyFont="1" applyFill="1" applyBorder="1" applyAlignment="1">
      <alignment horizontal="center" vertical="top" wrapText="1"/>
    </xf>
    <xf numFmtId="0" fontId="6" fillId="2" borderId="4" xfId="0" applyFont="1" applyFill="1" applyBorder="1" applyAlignment="1">
      <alignment horizontal="center" vertical="top" wrapText="1"/>
    </xf>
    <xf numFmtId="0" fontId="9" fillId="3" borderId="3" xfId="0" applyFont="1" applyFill="1" applyBorder="1" applyAlignment="1">
      <alignment horizontal="center" vertical="center" wrapText="1"/>
    </xf>
    <xf numFmtId="0" fontId="9" fillId="3" borderId="8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9" fillId="2" borderId="8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0" fontId="8" fillId="3" borderId="3" xfId="0" applyFont="1" applyFill="1" applyBorder="1" applyAlignment="1">
      <alignment horizontal="center" vertical="center" wrapText="1"/>
    </xf>
    <xf numFmtId="0" fontId="8" fillId="3" borderId="8" xfId="0" applyFon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_Лист1" xfId="1"/>
    <cellStyle name="Финансовый" xfId="2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3" workbookViewId="0"/>
  </sheetViews>
  <sheetFormatPr defaultRowHeight="12.75" x14ac:dyDescent="0.2"/>
  <sheetData/>
  <phoneticPr fontId="0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G28" sqref="G28"/>
    </sheetView>
  </sheetViews>
  <sheetFormatPr defaultRowHeight="12.75" x14ac:dyDescent="0.2"/>
  <sheetData/>
  <phoneticPr fontId="0" type="noConversion"/>
  <pageMargins left="0.75" right="0.75" top="1" bottom="1" header="0.5" footer="0.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40"/>
  <sheetViews>
    <sheetView tabSelected="1" topLeftCell="A290" zoomScale="89" zoomScaleNormal="89" workbookViewId="0">
      <selection activeCell="A301" sqref="A301:J317"/>
    </sheetView>
  </sheetViews>
  <sheetFormatPr defaultRowHeight="12.75" x14ac:dyDescent="0.2"/>
  <cols>
    <col min="1" max="1" width="7" style="4" customWidth="1"/>
    <col min="2" max="2" width="26.28515625" style="3" customWidth="1"/>
    <col min="3" max="3" width="18.28515625" style="1" customWidth="1"/>
    <col min="4" max="4" width="12.140625" style="5" customWidth="1"/>
    <col min="5" max="5" width="14.140625" style="5" customWidth="1"/>
    <col min="6" max="6" width="10.28515625" style="5" customWidth="1"/>
    <col min="7" max="7" width="10.42578125" style="1" customWidth="1"/>
    <col min="8" max="9" width="12.85546875" style="1" customWidth="1"/>
    <col min="10" max="10" width="19.140625" style="2" customWidth="1"/>
    <col min="11" max="11" width="14.140625" style="1" customWidth="1"/>
    <col min="12" max="16384" width="9.140625" style="1"/>
  </cols>
  <sheetData>
    <row r="1" spans="1:12" s="10" customFormat="1" ht="64.5" customHeight="1" x14ac:dyDescent="0.2">
      <c r="A1" s="132"/>
      <c r="B1" s="133"/>
      <c r="C1" s="134"/>
      <c r="D1" s="181" t="s">
        <v>244</v>
      </c>
      <c r="E1" s="182"/>
      <c r="F1" s="182"/>
      <c r="G1" s="182"/>
      <c r="H1" s="182"/>
      <c r="I1" s="182"/>
      <c r="J1" s="183"/>
    </row>
    <row r="2" spans="1:12" s="10" customFormat="1" ht="18" x14ac:dyDescent="0.25">
      <c r="A2" s="184" t="s">
        <v>23</v>
      </c>
      <c r="B2" s="185"/>
      <c r="C2" s="185"/>
      <c r="D2" s="185"/>
      <c r="E2" s="185"/>
      <c r="F2" s="185"/>
      <c r="G2" s="185"/>
      <c r="H2" s="185"/>
      <c r="I2" s="185"/>
      <c r="J2" s="186"/>
    </row>
    <row r="3" spans="1:12" s="10" customFormat="1" ht="23.25" customHeight="1" x14ac:dyDescent="0.25">
      <c r="A3" s="187" t="s">
        <v>86</v>
      </c>
      <c r="B3" s="188"/>
      <c r="C3" s="188"/>
      <c r="D3" s="188"/>
      <c r="E3" s="188"/>
      <c r="F3" s="188"/>
      <c r="G3" s="188"/>
      <c r="H3" s="188"/>
      <c r="I3" s="188"/>
      <c r="J3" s="189"/>
    </row>
    <row r="4" spans="1:12" s="10" customFormat="1" ht="48.75" customHeight="1" x14ac:dyDescent="0.2">
      <c r="A4" s="190" t="s">
        <v>0</v>
      </c>
      <c r="B4" s="195" t="s">
        <v>1</v>
      </c>
      <c r="C4" s="192" t="s">
        <v>3</v>
      </c>
      <c r="D4" s="193"/>
      <c r="E4" s="193"/>
      <c r="F4" s="193"/>
      <c r="G4" s="193"/>
      <c r="H4" s="193"/>
      <c r="I4" s="194"/>
      <c r="J4" s="197" t="s">
        <v>93</v>
      </c>
    </row>
    <row r="5" spans="1:12" s="10" customFormat="1" ht="27.75" customHeight="1" x14ac:dyDescent="0.2">
      <c r="A5" s="191"/>
      <c r="B5" s="196"/>
      <c r="C5" s="11" t="s">
        <v>2</v>
      </c>
      <c r="D5" s="13">
        <v>2020</v>
      </c>
      <c r="E5" s="13">
        <v>2021</v>
      </c>
      <c r="F5" s="13">
        <v>2022</v>
      </c>
      <c r="G5" s="12">
        <v>2023</v>
      </c>
      <c r="H5" s="12">
        <v>2024</v>
      </c>
      <c r="I5" s="12">
        <v>2025</v>
      </c>
      <c r="J5" s="198"/>
    </row>
    <row r="6" spans="1:12" s="17" customFormat="1" ht="17.25" customHeight="1" x14ac:dyDescent="0.2">
      <c r="A6" s="14">
        <v>1</v>
      </c>
      <c r="B6" s="15" t="s">
        <v>15</v>
      </c>
      <c r="C6" s="126">
        <f>SUM(C7+C8+C9)</f>
        <v>30144.300000000003</v>
      </c>
      <c r="D6" s="126">
        <f>D8+D9</f>
        <v>17054.3</v>
      </c>
      <c r="E6" s="126">
        <f>SUM(E9+E8)</f>
        <v>410</v>
      </c>
      <c r="F6" s="60">
        <f>F8+F9</f>
        <v>420</v>
      </c>
      <c r="G6" s="60">
        <f>+G7+G8+G9</f>
        <v>420</v>
      </c>
      <c r="H6" s="60">
        <f>H8+H9</f>
        <v>420</v>
      </c>
      <c r="I6" s="60">
        <f>I8+I9</f>
        <v>11420</v>
      </c>
      <c r="J6" s="79" t="s">
        <v>74</v>
      </c>
      <c r="K6" s="76"/>
    </row>
    <row r="7" spans="1:12" s="17" customFormat="1" ht="17.25" customHeight="1" x14ac:dyDescent="0.2">
      <c r="A7" s="14">
        <v>2</v>
      </c>
      <c r="B7" s="15" t="s">
        <v>16</v>
      </c>
      <c r="C7" s="21">
        <v>0</v>
      </c>
      <c r="D7" s="21">
        <v>0</v>
      </c>
      <c r="E7" s="21">
        <v>0</v>
      </c>
      <c r="F7" s="21">
        <v>0</v>
      </c>
      <c r="G7" s="21">
        <v>0</v>
      </c>
      <c r="H7" s="21">
        <f>SUM(H15,H10)</f>
        <v>0</v>
      </c>
      <c r="I7" s="21">
        <v>0</v>
      </c>
      <c r="J7" s="79" t="s">
        <v>74</v>
      </c>
      <c r="K7" s="76"/>
    </row>
    <row r="8" spans="1:12" s="17" customFormat="1" ht="13.5" customHeight="1" x14ac:dyDescent="0.2">
      <c r="A8" s="14">
        <v>3</v>
      </c>
      <c r="B8" s="15" t="s">
        <v>8</v>
      </c>
      <c r="C8" s="19">
        <f>C12+C16</f>
        <v>12798.4</v>
      </c>
      <c r="D8" s="19">
        <f>SUM(D12+D16)</f>
        <v>12798.4</v>
      </c>
      <c r="E8" s="19">
        <v>0</v>
      </c>
      <c r="F8" s="19">
        <f>F12+F16</f>
        <v>0</v>
      </c>
      <c r="G8" s="19">
        <v>0</v>
      </c>
      <c r="H8" s="19">
        <f>SUM(H16,H12)</f>
        <v>0</v>
      </c>
      <c r="I8" s="19">
        <f>I12+I16</f>
        <v>0</v>
      </c>
      <c r="J8" s="79" t="s">
        <v>74</v>
      </c>
      <c r="K8" s="76"/>
    </row>
    <row r="9" spans="1:12" s="17" customFormat="1" ht="15.75" customHeight="1" x14ac:dyDescent="0.2">
      <c r="A9" s="14">
        <v>4</v>
      </c>
      <c r="B9" s="15" t="s">
        <v>10</v>
      </c>
      <c r="C9" s="19">
        <f>SUM(I9+H9+G9+F9+E9+D9)</f>
        <v>17345.900000000001</v>
      </c>
      <c r="D9" s="19">
        <f>SUM(D17+D13)</f>
        <v>4255.8999999999996</v>
      </c>
      <c r="E9" s="19">
        <f>E13+E17</f>
        <v>410</v>
      </c>
      <c r="F9" s="19">
        <f>F13+F17</f>
        <v>420</v>
      </c>
      <c r="G9" s="19">
        <f>SUM(G13+G17)</f>
        <v>420</v>
      </c>
      <c r="H9" s="19">
        <f>H13+H17</f>
        <v>420</v>
      </c>
      <c r="I9" s="19">
        <f>I13+I17</f>
        <v>11420</v>
      </c>
      <c r="J9" s="79" t="s">
        <v>74</v>
      </c>
      <c r="K9" s="76"/>
    </row>
    <row r="10" spans="1:12" s="17" customFormat="1" ht="14.25" customHeight="1" x14ac:dyDescent="0.2">
      <c r="A10" s="14">
        <v>5</v>
      </c>
      <c r="B10" s="15" t="s">
        <v>11</v>
      </c>
      <c r="C10" s="74">
        <f>SUM(C11+C12+C13)</f>
        <v>27634.3</v>
      </c>
      <c r="D10" s="74">
        <f>SUM(D12+D13)</f>
        <v>16634.3</v>
      </c>
      <c r="E10" s="74">
        <v>0</v>
      </c>
      <c r="F10" s="74">
        <v>0</v>
      </c>
      <c r="G10" s="124">
        <f>SUM(G13)</f>
        <v>0</v>
      </c>
      <c r="H10" s="125">
        <v>0</v>
      </c>
      <c r="I10" s="138">
        <f>SUM(I13)</f>
        <v>11000</v>
      </c>
      <c r="J10" s="79" t="s">
        <v>74</v>
      </c>
      <c r="K10" s="76"/>
    </row>
    <row r="11" spans="1:12" s="17" customFormat="1" ht="15" customHeight="1" x14ac:dyDescent="0.2">
      <c r="A11" s="14">
        <v>6</v>
      </c>
      <c r="B11" s="80" t="s">
        <v>16</v>
      </c>
      <c r="C11" s="124">
        <v>0</v>
      </c>
      <c r="D11" s="124">
        <v>0</v>
      </c>
      <c r="E11" s="124">
        <v>0</v>
      </c>
      <c r="F11" s="124">
        <v>0</v>
      </c>
      <c r="G11" s="124">
        <v>0</v>
      </c>
      <c r="H11" s="124">
        <v>0</v>
      </c>
      <c r="I11" s="124">
        <v>0</v>
      </c>
      <c r="J11" s="79" t="s">
        <v>74</v>
      </c>
      <c r="K11" s="76"/>
    </row>
    <row r="12" spans="1:12" s="17" customFormat="1" ht="12.75" customHeight="1" x14ac:dyDescent="0.2">
      <c r="A12" s="14">
        <v>7</v>
      </c>
      <c r="B12" s="80" t="s">
        <v>8</v>
      </c>
      <c r="C12" s="63">
        <f>SUM(C256)</f>
        <v>12798.4</v>
      </c>
      <c r="D12" s="63">
        <f>SUM(D256)</f>
        <v>12798.4</v>
      </c>
      <c r="E12" s="63">
        <v>0</v>
      </c>
      <c r="F12" s="63">
        <v>0</v>
      </c>
      <c r="G12" s="124">
        <v>0</v>
      </c>
      <c r="H12" s="63">
        <v>0</v>
      </c>
      <c r="I12" s="139">
        <v>0</v>
      </c>
      <c r="J12" s="79" t="s">
        <v>74</v>
      </c>
      <c r="K12" s="76"/>
    </row>
    <row r="13" spans="1:12" s="17" customFormat="1" ht="12.75" customHeight="1" x14ac:dyDescent="0.2">
      <c r="A13" s="14">
        <v>8</v>
      </c>
      <c r="B13" s="80" t="s">
        <v>10</v>
      </c>
      <c r="C13" s="73">
        <f>SUM(D13+E13+F13+G13+H13+I13)</f>
        <v>14835.9</v>
      </c>
      <c r="D13" s="73">
        <f>SUM(D253)</f>
        <v>3835.9</v>
      </c>
      <c r="E13" s="73">
        <v>0</v>
      </c>
      <c r="F13" s="73">
        <v>0</v>
      </c>
      <c r="G13" s="124">
        <f>SUM(G265)</f>
        <v>0</v>
      </c>
      <c r="H13" s="125">
        <v>0</v>
      </c>
      <c r="I13" s="139">
        <f>SUM(I253)</f>
        <v>11000</v>
      </c>
      <c r="J13" s="79" t="s">
        <v>74</v>
      </c>
      <c r="K13" s="76"/>
      <c r="L13" s="76"/>
    </row>
    <row r="14" spans="1:12" s="17" customFormat="1" ht="12.75" customHeight="1" x14ac:dyDescent="0.2">
      <c r="A14" s="14">
        <v>9</v>
      </c>
      <c r="B14" s="15" t="s">
        <v>12</v>
      </c>
      <c r="C14" s="21">
        <f>SUM(C15+C16+C17)</f>
        <v>2510</v>
      </c>
      <c r="D14" s="21">
        <f t="shared" ref="D14:I14" si="0">SUM(D17)</f>
        <v>420</v>
      </c>
      <c r="E14" s="21">
        <f t="shared" si="0"/>
        <v>410</v>
      </c>
      <c r="F14" s="21">
        <f t="shared" si="0"/>
        <v>420</v>
      </c>
      <c r="G14" s="21">
        <f t="shared" si="0"/>
        <v>420</v>
      </c>
      <c r="H14" s="21">
        <f t="shared" si="0"/>
        <v>420</v>
      </c>
      <c r="I14" s="21">
        <f t="shared" si="0"/>
        <v>420</v>
      </c>
      <c r="J14" s="79" t="s">
        <v>74</v>
      </c>
      <c r="K14" s="76"/>
      <c r="L14" s="131"/>
    </row>
    <row r="15" spans="1:12" s="17" customFormat="1" ht="12.75" customHeight="1" x14ac:dyDescent="0.2">
      <c r="A15" s="14">
        <v>10</v>
      </c>
      <c r="B15" s="80" t="s">
        <v>16</v>
      </c>
      <c r="C15" s="21">
        <v>0</v>
      </c>
      <c r="D15" s="21">
        <v>0</v>
      </c>
      <c r="E15" s="21">
        <v>0</v>
      </c>
      <c r="F15" s="21">
        <v>0</v>
      </c>
      <c r="G15" s="21">
        <v>0</v>
      </c>
      <c r="H15" s="21">
        <v>0</v>
      </c>
      <c r="I15" s="21">
        <v>0</v>
      </c>
      <c r="J15" s="79" t="s">
        <v>74</v>
      </c>
      <c r="K15" s="76" t="s">
        <v>20</v>
      </c>
    </row>
    <row r="16" spans="1:12" s="17" customFormat="1" ht="12.75" customHeight="1" x14ac:dyDescent="0.2">
      <c r="A16" s="14">
        <v>11</v>
      </c>
      <c r="B16" s="80" t="s">
        <v>8</v>
      </c>
      <c r="C16" s="19">
        <v>0</v>
      </c>
      <c r="D16" s="19">
        <v>0</v>
      </c>
      <c r="E16" s="19">
        <v>0</v>
      </c>
      <c r="F16" s="19">
        <v>0</v>
      </c>
      <c r="G16" s="19">
        <v>0</v>
      </c>
      <c r="H16" s="19">
        <v>0</v>
      </c>
      <c r="I16" s="19">
        <v>0</v>
      </c>
      <c r="J16" s="79" t="s">
        <v>74</v>
      </c>
      <c r="K16" s="76"/>
    </row>
    <row r="17" spans="1:11" s="17" customFormat="1" ht="12.75" customHeight="1" x14ac:dyDescent="0.2">
      <c r="A17" s="14">
        <v>12</v>
      </c>
      <c r="B17" s="80" t="s">
        <v>10</v>
      </c>
      <c r="C17" s="21">
        <f>SUM(D17+E17+F17+G17+H17+I17)</f>
        <v>2510</v>
      </c>
      <c r="D17" s="21">
        <f>SUM(D22+D71+D116+D135+D206+D238)</f>
        <v>420</v>
      </c>
      <c r="E17" s="21">
        <f>SUM(E22+E71+E116+E135+E206+E238+E253)</f>
        <v>410</v>
      </c>
      <c r="F17" s="21">
        <f>SUM(F22+F71+F116+F135+F206+F238+F253)</f>
        <v>420</v>
      </c>
      <c r="G17" s="21">
        <f>SUM(G22+G71+G116+G135+G206+G238)</f>
        <v>420</v>
      </c>
      <c r="H17" s="21">
        <f>SUM(H22+H71+H116+H135+H206+H238)</f>
        <v>420</v>
      </c>
      <c r="I17" s="21">
        <f>SUM(I22+I71+I116+I135+I206)</f>
        <v>420</v>
      </c>
      <c r="J17" s="79" t="s">
        <v>74</v>
      </c>
      <c r="K17" s="76"/>
    </row>
    <row r="18" spans="1:11" s="17" customFormat="1" x14ac:dyDescent="0.2">
      <c r="A18" s="14">
        <v>13</v>
      </c>
      <c r="B18" s="199" t="s">
        <v>150</v>
      </c>
      <c r="C18" s="200"/>
      <c r="D18" s="200"/>
      <c r="E18" s="200"/>
      <c r="F18" s="200"/>
      <c r="G18" s="200"/>
      <c r="H18" s="200"/>
      <c r="I18" s="200"/>
      <c r="J18" s="201"/>
      <c r="K18" s="76"/>
    </row>
    <row r="19" spans="1:11" s="9" customFormat="1" ht="25.5" customHeight="1" x14ac:dyDescent="0.2">
      <c r="A19" s="14">
        <v>14</v>
      </c>
      <c r="B19" s="68" t="s">
        <v>88</v>
      </c>
      <c r="C19" s="120">
        <v>0</v>
      </c>
      <c r="D19" s="121">
        <v>0</v>
      </c>
      <c r="E19" s="121">
        <v>0</v>
      </c>
      <c r="F19" s="121">
        <v>0</v>
      </c>
      <c r="G19" s="121">
        <v>0</v>
      </c>
      <c r="H19" s="121">
        <v>0</v>
      </c>
      <c r="I19" s="121">
        <v>0</v>
      </c>
      <c r="J19" s="79" t="s">
        <v>74</v>
      </c>
      <c r="K19" s="76"/>
    </row>
    <row r="20" spans="1:11" s="17" customFormat="1" x14ac:dyDescent="0.2">
      <c r="A20" s="14">
        <v>15</v>
      </c>
      <c r="B20" s="68" t="s">
        <v>12</v>
      </c>
      <c r="C20" s="120">
        <v>0</v>
      </c>
      <c r="D20" s="122">
        <v>0</v>
      </c>
      <c r="E20" s="122">
        <v>0</v>
      </c>
      <c r="F20" s="121">
        <v>0</v>
      </c>
      <c r="G20" s="121">
        <v>0</v>
      </c>
      <c r="H20" s="121">
        <v>0</v>
      </c>
      <c r="I20" s="121">
        <v>0</v>
      </c>
      <c r="J20" s="103" t="s">
        <v>74</v>
      </c>
      <c r="K20" s="76"/>
    </row>
    <row r="21" spans="1:11" s="17" customFormat="1" ht="30.75" customHeight="1" x14ac:dyDescent="0.2">
      <c r="A21" s="14">
        <v>16</v>
      </c>
      <c r="B21" s="68" t="s">
        <v>29</v>
      </c>
      <c r="C21" s="120">
        <v>0</v>
      </c>
      <c r="D21" s="122">
        <v>0</v>
      </c>
      <c r="E21" s="122">
        <v>0</v>
      </c>
      <c r="F21" s="121">
        <v>0</v>
      </c>
      <c r="G21" s="121">
        <v>0</v>
      </c>
      <c r="H21" s="121">
        <v>0</v>
      </c>
      <c r="I21" s="121">
        <v>0</v>
      </c>
      <c r="J21" s="103" t="s">
        <v>74</v>
      </c>
      <c r="K21" s="76"/>
    </row>
    <row r="22" spans="1:11" s="17" customFormat="1" x14ac:dyDescent="0.2">
      <c r="A22" s="14">
        <v>17</v>
      </c>
      <c r="B22" s="68" t="s">
        <v>37</v>
      </c>
      <c r="C22" s="120">
        <v>0</v>
      </c>
      <c r="D22" s="122">
        <v>0</v>
      </c>
      <c r="E22" s="122">
        <v>0</v>
      </c>
      <c r="F22" s="123">
        <v>0</v>
      </c>
      <c r="G22" s="123">
        <v>0</v>
      </c>
      <c r="H22" s="123">
        <v>0</v>
      </c>
      <c r="I22" s="123">
        <v>0</v>
      </c>
      <c r="J22" s="103" t="s">
        <v>74</v>
      </c>
      <c r="K22" s="76"/>
    </row>
    <row r="23" spans="1:11" s="17" customFormat="1" x14ac:dyDescent="0.2">
      <c r="A23" s="14">
        <v>18</v>
      </c>
      <c r="B23" s="68" t="s">
        <v>45</v>
      </c>
      <c r="C23" s="31">
        <v>0</v>
      </c>
      <c r="D23" s="69">
        <v>0</v>
      </c>
      <c r="E23" s="69">
        <v>0</v>
      </c>
      <c r="F23" s="40">
        <v>0</v>
      </c>
      <c r="G23" s="40">
        <v>0</v>
      </c>
      <c r="H23" s="40">
        <v>0</v>
      </c>
      <c r="I23" s="40">
        <v>0</v>
      </c>
      <c r="J23" s="103" t="s">
        <v>74</v>
      </c>
      <c r="K23" s="76"/>
    </row>
    <row r="24" spans="1:11" s="17" customFormat="1" ht="126" customHeight="1" x14ac:dyDescent="0.2">
      <c r="A24" s="14">
        <v>19</v>
      </c>
      <c r="B24" s="39" t="s">
        <v>95</v>
      </c>
      <c r="C24" s="35" t="s">
        <v>73</v>
      </c>
      <c r="D24" s="35" t="s">
        <v>73</v>
      </c>
      <c r="E24" s="35" t="s">
        <v>73</v>
      </c>
      <c r="F24" s="35" t="s">
        <v>73</v>
      </c>
      <c r="G24" s="35" t="s">
        <v>73</v>
      </c>
      <c r="H24" s="35" t="s">
        <v>73</v>
      </c>
      <c r="I24" s="35" t="s">
        <v>73</v>
      </c>
      <c r="J24" s="103" t="s">
        <v>151</v>
      </c>
      <c r="K24" s="76"/>
    </row>
    <row r="25" spans="1:11" s="17" customFormat="1" ht="125.25" customHeight="1" x14ac:dyDescent="0.2">
      <c r="A25" s="14">
        <v>20</v>
      </c>
      <c r="B25" s="39" t="s">
        <v>96</v>
      </c>
      <c r="C25" s="35" t="s">
        <v>73</v>
      </c>
      <c r="D25" s="35" t="s">
        <v>73</v>
      </c>
      <c r="E25" s="35" t="s">
        <v>73</v>
      </c>
      <c r="F25" s="35" t="s">
        <v>73</v>
      </c>
      <c r="G25" s="35" t="s">
        <v>73</v>
      </c>
      <c r="H25" s="35" t="s">
        <v>73</v>
      </c>
      <c r="I25" s="35" t="s">
        <v>73</v>
      </c>
      <c r="J25" s="103" t="s">
        <v>151</v>
      </c>
      <c r="K25" s="76"/>
    </row>
    <row r="26" spans="1:11" s="17" customFormat="1" ht="113.25" customHeight="1" x14ac:dyDescent="0.2">
      <c r="A26" s="14">
        <v>21</v>
      </c>
      <c r="B26" s="39" t="s">
        <v>97</v>
      </c>
      <c r="C26" s="35" t="s">
        <v>73</v>
      </c>
      <c r="D26" s="35" t="s">
        <v>73</v>
      </c>
      <c r="E26" s="35" t="s">
        <v>73</v>
      </c>
      <c r="F26" s="35" t="s">
        <v>73</v>
      </c>
      <c r="G26" s="35" t="s">
        <v>73</v>
      </c>
      <c r="H26" s="35" t="s">
        <v>73</v>
      </c>
      <c r="I26" s="35" t="s">
        <v>73</v>
      </c>
      <c r="J26" s="103" t="s">
        <v>151</v>
      </c>
      <c r="K26" s="76"/>
    </row>
    <row r="27" spans="1:11" s="17" customFormat="1" ht="120.75" customHeight="1" x14ac:dyDescent="0.2">
      <c r="A27" s="14">
        <v>22</v>
      </c>
      <c r="B27" s="39" t="s">
        <v>98</v>
      </c>
      <c r="C27" s="35" t="s">
        <v>73</v>
      </c>
      <c r="D27" s="35" t="s">
        <v>73</v>
      </c>
      <c r="E27" s="35" t="s">
        <v>73</v>
      </c>
      <c r="F27" s="35" t="s">
        <v>73</v>
      </c>
      <c r="G27" s="35" t="s">
        <v>73</v>
      </c>
      <c r="H27" s="35" t="s">
        <v>73</v>
      </c>
      <c r="I27" s="35" t="s">
        <v>73</v>
      </c>
      <c r="J27" s="103" t="s">
        <v>152</v>
      </c>
      <c r="K27" s="76"/>
    </row>
    <row r="28" spans="1:11" s="9" customFormat="1" ht="111.75" customHeight="1" x14ac:dyDescent="0.2">
      <c r="A28" s="14">
        <v>23</v>
      </c>
      <c r="B28" s="119" t="s">
        <v>99</v>
      </c>
      <c r="C28" s="35" t="s">
        <v>73</v>
      </c>
      <c r="D28" s="35" t="s">
        <v>73</v>
      </c>
      <c r="E28" s="35" t="s">
        <v>73</v>
      </c>
      <c r="F28" s="35" t="s">
        <v>73</v>
      </c>
      <c r="G28" s="35" t="s">
        <v>73</v>
      </c>
      <c r="H28" s="35" t="s">
        <v>73</v>
      </c>
      <c r="I28" s="35" t="s">
        <v>73</v>
      </c>
      <c r="J28" s="103" t="s">
        <v>152</v>
      </c>
      <c r="K28" s="76"/>
    </row>
    <row r="29" spans="1:11" s="17" customFormat="1" ht="93" customHeight="1" x14ac:dyDescent="0.2">
      <c r="A29" s="14">
        <v>24</v>
      </c>
      <c r="B29" s="45" t="s">
        <v>100</v>
      </c>
      <c r="C29" s="35" t="s">
        <v>73</v>
      </c>
      <c r="D29" s="35" t="s">
        <v>73</v>
      </c>
      <c r="E29" s="35" t="s">
        <v>73</v>
      </c>
      <c r="F29" s="35" t="s">
        <v>73</v>
      </c>
      <c r="G29" s="35" t="s">
        <v>73</v>
      </c>
      <c r="H29" s="35" t="s">
        <v>73</v>
      </c>
      <c r="I29" s="35" t="s">
        <v>73</v>
      </c>
      <c r="J29" s="103" t="s">
        <v>152</v>
      </c>
      <c r="K29" s="76"/>
    </row>
    <row r="30" spans="1:11" s="17" customFormat="1" ht="78.75" customHeight="1" thickBot="1" x14ac:dyDescent="0.25">
      <c r="A30" s="14">
        <v>25</v>
      </c>
      <c r="B30" s="66" t="s">
        <v>101</v>
      </c>
      <c r="C30" s="35" t="s">
        <v>73</v>
      </c>
      <c r="D30" s="35" t="s">
        <v>73</v>
      </c>
      <c r="E30" s="35" t="s">
        <v>73</v>
      </c>
      <c r="F30" s="35" t="s">
        <v>73</v>
      </c>
      <c r="G30" s="35" t="s">
        <v>73</v>
      </c>
      <c r="H30" s="35" t="s">
        <v>73</v>
      </c>
      <c r="I30" s="35" t="s">
        <v>73</v>
      </c>
      <c r="J30" s="103" t="s">
        <v>152</v>
      </c>
      <c r="K30" s="76"/>
    </row>
    <row r="31" spans="1:11" s="9" customFormat="1" ht="0.75" hidden="1" customHeight="1" x14ac:dyDescent="0.2">
      <c r="A31" s="14">
        <v>26</v>
      </c>
      <c r="B31" s="88" t="s">
        <v>75</v>
      </c>
      <c r="C31" s="69">
        <v>0</v>
      </c>
      <c r="D31" s="69">
        <v>0</v>
      </c>
      <c r="E31" s="69">
        <v>0</v>
      </c>
      <c r="F31" s="40">
        <v>0</v>
      </c>
      <c r="G31" s="40">
        <v>0</v>
      </c>
      <c r="H31" s="40">
        <v>0</v>
      </c>
      <c r="I31" s="40">
        <v>0</v>
      </c>
      <c r="J31" s="42"/>
      <c r="K31" s="76"/>
    </row>
    <row r="32" spans="1:11" s="9" customFormat="1" ht="12.75" hidden="1" customHeight="1" x14ac:dyDescent="0.2">
      <c r="A32" s="14">
        <v>27</v>
      </c>
      <c r="B32" s="43" t="s">
        <v>44</v>
      </c>
      <c r="C32" s="69">
        <v>0</v>
      </c>
      <c r="D32" s="69">
        <v>0</v>
      </c>
      <c r="E32" s="69">
        <v>0</v>
      </c>
      <c r="F32" s="40">
        <v>0</v>
      </c>
      <c r="G32" s="40">
        <v>0</v>
      </c>
      <c r="H32" s="40">
        <v>0</v>
      </c>
      <c r="I32" s="40">
        <v>0</v>
      </c>
      <c r="J32" s="103"/>
      <c r="K32" s="76"/>
    </row>
    <row r="33" spans="1:11" s="9" customFormat="1" ht="12.75" hidden="1" customHeight="1" x14ac:dyDescent="0.2">
      <c r="A33" s="14">
        <v>28</v>
      </c>
      <c r="B33" s="41" t="s">
        <v>29</v>
      </c>
      <c r="C33" s="69">
        <v>0</v>
      </c>
      <c r="D33" s="69">
        <v>0</v>
      </c>
      <c r="E33" s="69">
        <v>0</v>
      </c>
      <c r="F33" s="40">
        <v>0</v>
      </c>
      <c r="G33" s="40">
        <v>0</v>
      </c>
      <c r="H33" s="40">
        <v>0</v>
      </c>
      <c r="I33" s="40">
        <v>0</v>
      </c>
      <c r="J33" s="103"/>
      <c r="K33" s="76"/>
    </row>
    <row r="34" spans="1:11" s="9" customFormat="1" ht="12.75" hidden="1" customHeight="1" x14ac:dyDescent="0.2">
      <c r="A34" s="14">
        <v>29</v>
      </c>
      <c r="B34" s="88" t="s">
        <v>37</v>
      </c>
      <c r="C34" s="69">
        <v>0</v>
      </c>
      <c r="D34" s="69">
        <v>0</v>
      </c>
      <c r="E34" s="69">
        <v>0</v>
      </c>
      <c r="F34" s="40">
        <v>0</v>
      </c>
      <c r="G34" s="40">
        <v>0</v>
      </c>
      <c r="H34" s="40">
        <v>0</v>
      </c>
      <c r="I34" s="40">
        <v>0</v>
      </c>
      <c r="J34" s="42"/>
      <c r="K34" s="76"/>
    </row>
    <row r="35" spans="1:11" s="9" customFormat="1" ht="12.75" hidden="1" customHeight="1" x14ac:dyDescent="0.2">
      <c r="A35" s="14">
        <v>30</v>
      </c>
      <c r="B35" s="44" t="s">
        <v>76</v>
      </c>
      <c r="C35" s="69">
        <v>0</v>
      </c>
      <c r="D35" s="69">
        <v>0</v>
      </c>
      <c r="E35" s="69">
        <v>0</v>
      </c>
      <c r="F35" s="40">
        <v>0</v>
      </c>
      <c r="G35" s="40">
        <v>0</v>
      </c>
      <c r="H35" s="40">
        <v>0</v>
      </c>
      <c r="I35" s="40">
        <v>0</v>
      </c>
      <c r="J35" s="42"/>
      <c r="K35" s="76"/>
    </row>
    <row r="36" spans="1:11" s="9" customFormat="1" ht="14.25" hidden="1" customHeight="1" x14ac:dyDescent="0.2">
      <c r="A36" s="14">
        <v>31</v>
      </c>
      <c r="B36" s="45" t="s">
        <v>77</v>
      </c>
      <c r="C36" s="69">
        <v>0</v>
      </c>
      <c r="D36" s="69">
        <v>0</v>
      </c>
      <c r="E36" s="69">
        <v>0</v>
      </c>
      <c r="F36" s="40">
        <v>0</v>
      </c>
      <c r="G36" s="40">
        <v>0</v>
      </c>
      <c r="H36" s="40">
        <v>0</v>
      </c>
      <c r="I36" s="40">
        <v>0</v>
      </c>
      <c r="J36" s="42"/>
      <c r="K36" s="76"/>
    </row>
    <row r="37" spans="1:11" s="9" customFormat="1" ht="1.5" hidden="1" customHeight="1" x14ac:dyDescent="0.2">
      <c r="A37" s="14">
        <v>32</v>
      </c>
      <c r="B37" s="45" t="s">
        <v>78</v>
      </c>
      <c r="C37" s="69">
        <v>0</v>
      </c>
      <c r="D37" s="69">
        <v>0</v>
      </c>
      <c r="E37" s="69">
        <v>0</v>
      </c>
      <c r="F37" s="40">
        <v>0</v>
      </c>
      <c r="G37" s="40">
        <v>0</v>
      </c>
      <c r="H37" s="40">
        <v>0</v>
      </c>
      <c r="I37" s="40">
        <v>0</v>
      </c>
      <c r="J37" s="25"/>
      <c r="K37" s="76"/>
    </row>
    <row r="38" spans="1:11" s="9" customFormat="1" ht="12.75" hidden="1" customHeight="1" x14ac:dyDescent="0.2">
      <c r="A38" s="14">
        <v>33</v>
      </c>
      <c r="B38" s="41" t="s">
        <v>79</v>
      </c>
      <c r="C38" s="69">
        <v>0</v>
      </c>
      <c r="D38" s="69">
        <v>0</v>
      </c>
      <c r="E38" s="69">
        <v>0</v>
      </c>
      <c r="F38" s="40">
        <v>0</v>
      </c>
      <c r="G38" s="40">
        <v>0</v>
      </c>
      <c r="H38" s="40">
        <v>0</v>
      </c>
      <c r="I38" s="40">
        <v>0</v>
      </c>
      <c r="J38" s="42"/>
      <c r="K38" s="76"/>
    </row>
    <row r="39" spans="1:11" s="9" customFormat="1" ht="12.75" hidden="1" customHeight="1" x14ac:dyDescent="0.2">
      <c r="A39" s="14">
        <v>34</v>
      </c>
      <c r="B39" s="46" t="s">
        <v>80</v>
      </c>
      <c r="C39" s="69">
        <v>0</v>
      </c>
      <c r="D39" s="69">
        <v>0</v>
      </c>
      <c r="E39" s="69">
        <v>0</v>
      </c>
      <c r="F39" s="40">
        <v>0</v>
      </c>
      <c r="G39" s="40">
        <v>0</v>
      </c>
      <c r="H39" s="40">
        <v>0</v>
      </c>
      <c r="I39" s="40">
        <v>0</v>
      </c>
      <c r="J39" s="20"/>
      <c r="K39" s="76"/>
    </row>
    <row r="40" spans="1:11" s="9" customFormat="1" ht="12.75" hidden="1" customHeight="1" x14ac:dyDescent="0.2">
      <c r="A40" s="14">
        <v>35</v>
      </c>
      <c r="B40" s="41" t="s">
        <v>81</v>
      </c>
      <c r="C40" s="69">
        <v>0</v>
      </c>
      <c r="D40" s="69">
        <v>0</v>
      </c>
      <c r="E40" s="69">
        <v>0</v>
      </c>
      <c r="F40" s="40">
        <v>0</v>
      </c>
      <c r="G40" s="40">
        <v>0</v>
      </c>
      <c r="H40" s="40">
        <v>0</v>
      </c>
      <c r="I40" s="40">
        <v>0</v>
      </c>
      <c r="J40" s="42"/>
      <c r="K40" s="76"/>
    </row>
    <row r="41" spans="1:11" s="9" customFormat="1" ht="12.75" hidden="1" customHeight="1" x14ac:dyDescent="0.2">
      <c r="A41" s="14">
        <v>36</v>
      </c>
      <c r="B41" s="46" t="s">
        <v>82</v>
      </c>
      <c r="C41" s="69">
        <v>0</v>
      </c>
      <c r="D41" s="69">
        <v>0</v>
      </c>
      <c r="E41" s="69">
        <v>0</v>
      </c>
      <c r="F41" s="40">
        <v>0</v>
      </c>
      <c r="G41" s="40">
        <v>0</v>
      </c>
      <c r="H41" s="40">
        <v>0</v>
      </c>
      <c r="I41" s="40">
        <v>0</v>
      </c>
      <c r="J41" s="20"/>
      <c r="K41" s="76"/>
    </row>
    <row r="42" spans="1:11" s="9" customFormat="1" ht="12.75" hidden="1" customHeight="1" x14ac:dyDescent="0.2">
      <c r="A42" s="14">
        <v>37</v>
      </c>
      <c r="B42" s="41" t="s">
        <v>83</v>
      </c>
      <c r="C42" s="69">
        <v>0</v>
      </c>
      <c r="D42" s="69">
        <v>0</v>
      </c>
      <c r="E42" s="69">
        <v>0</v>
      </c>
      <c r="F42" s="40">
        <v>0</v>
      </c>
      <c r="G42" s="40">
        <v>0</v>
      </c>
      <c r="H42" s="40">
        <v>0</v>
      </c>
      <c r="I42" s="40">
        <v>0</v>
      </c>
      <c r="J42" s="42"/>
      <c r="K42" s="76"/>
    </row>
    <row r="43" spans="1:11" s="9" customFormat="1" ht="12.75" hidden="1" customHeight="1" x14ac:dyDescent="0.2">
      <c r="A43" s="14">
        <v>38</v>
      </c>
      <c r="B43" s="94" t="s">
        <v>84</v>
      </c>
      <c r="C43" s="69">
        <v>0</v>
      </c>
      <c r="D43" s="69">
        <v>0</v>
      </c>
      <c r="E43" s="69">
        <v>0</v>
      </c>
      <c r="F43" s="40">
        <v>0</v>
      </c>
      <c r="G43" s="40">
        <v>0</v>
      </c>
      <c r="H43" s="40">
        <v>0</v>
      </c>
      <c r="I43" s="40">
        <v>0</v>
      </c>
      <c r="J43" s="89"/>
      <c r="K43" s="76"/>
    </row>
    <row r="44" spans="1:11" s="9" customFormat="1" ht="39" customHeight="1" thickBot="1" x14ac:dyDescent="0.25">
      <c r="A44" s="14">
        <v>26</v>
      </c>
      <c r="B44" s="106" t="s">
        <v>102</v>
      </c>
      <c r="C44" s="35" t="s">
        <v>73</v>
      </c>
      <c r="D44" s="35" t="s">
        <v>73</v>
      </c>
      <c r="E44" s="35" t="s">
        <v>73</v>
      </c>
      <c r="F44" s="35" t="s">
        <v>73</v>
      </c>
      <c r="G44" s="35" t="s">
        <v>73</v>
      </c>
      <c r="H44" s="35" t="s">
        <v>73</v>
      </c>
      <c r="I44" s="35" t="s">
        <v>73</v>
      </c>
      <c r="J44" s="103" t="s">
        <v>152</v>
      </c>
      <c r="K44" s="76"/>
    </row>
    <row r="45" spans="1:11" s="9" customFormat="1" ht="40.5" customHeight="1" thickBot="1" x14ac:dyDescent="0.25">
      <c r="A45" s="14">
        <v>27</v>
      </c>
      <c r="B45" s="107" t="s">
        <v>103</v>
      </c>
      <c r="C45" s="35" t="s">
        <v>73</v>
      </c>
      <c r="D45" s="35" t="s">
        <v>73</v>
      </c>
      <c r="E45" s="35" t="s">
        <v>73</v>
      </c>
      <c r="F45" s="35" t="s">
        <v>73</v>
      </c>
      <c r="G45" s="35" t="s">
        <v>73</v>
      </c>
      <c r="H45" s="35" t="s">
        <v>73</v>
      </c>
      <c r="I45" s="35" t="s">
        <v>73</v>
      </c>
      <c r="J45" s="103" t="s">
        <v>151</v>
      </c>
      <c r="K45" s="76"/>
    </row>
    <row r="46" spans="1:11" s="9" customFormat="1" ht="64.5" customHeight="1" thickBot="1" x14ac:dyDescent="0.25">
      <c r="A46" s="14">
        <v>28</v>
      </c>
      <c r="B46" s="108" t="s">
        <v>104</v>
      </c>
      <c r="C46" s="35" t="s">
        <v>73</v>
      </c>
      <c r="D46" s="35" t="s">
        <v>73</v>
      </c>
      <c r="E46" s="35" t="s">
        <v>73</v>
      </c>
      <c r="F46" s="35" t="s">
        <v>73</v>
      </c>
      <c r="G46" s="35" t="s">
        <v>73</v>
      </c>
      <c r="H46" s="35" t="s">
        <v>73</v>
      </c>
      <c r="I46" s="35" t="s">
        <v>73</v>
      </c>
      <c r="J46" s="103" t="s">
        <v>151</v>
      </c>
      <c r="K46" s="76"/>
    </row>
    <row r="47" spans="1:11" s="9" customFormat="1" ht="66" customHeight="1" thickBot="1" x14ac:dyDescent="0.25">
      <c r="A47" s="14">
        <v>29</v>
      </c>
      <c r="B47" s="108" t="s">
        <v>105</v>
      </c>
      <c r="C47" s="35" t="s">
        <v>73</v>
      </c>
      <c r="D47" s="35" t="s">
        <v>73</v>
      </c>
      <c r="E47" s="35" t="s">
        <v>73</v>
      </c>
      <c r="F47" s="35" t="s">
        <v>73</v>
      </c>
      <c r="G47" s="35" t="s">
        <v>73</v>
      </c>
      <c r="H47" s="35" t="s">
        <v>73</v>
      </c>
      <c r="I47" s="35" t="s">
        <v>73</v>
      </c>
      <c r="J47" s="103" t="s">
        <v>151</v>
      </c>
      <c r="K47" s="76"/>
    </row>
    <row r="48" spans="1:11" s="9" customFormat="1" ht="42" customHeight="1" thickBot="1" x14ac:dyDescent="0.25">
      <c r="A48" s="14">
        <v>30</v>
      </c>
      <c r="B48" s="108" t="s">
        <v>106</v>
      </c>
      <c r="C48" s="35" t="s">
        <v>73</v>
      </c>
      <c r="D48" s="35" t="s">
        <v>73</v>
      </c>
      <c r="E48" s="35" t="s">
        <v>73</v>
      </c>
      <c r="F48" s="35" t="s">
        <v>73</v>
      </c>
      <c r="G48" s="35" t="s">
        <v>73</v>
      </c>
      <c r="H48" s="35" t="s">
        <v>73</v>
      </c>
      <c r="I48" s="35" t="s">
        <v>73</v>
      </c>
      <c r="J48" s="103" t="s">
        <v>151</v>
      </c>
      <c r="K48" s="76"/>
    </row>
    <row r="49" spans="1:11" s="17" customFormat="1" ht="264" customHeight="1" x14ac:dyDescent="0.2">
      <c r="A49" s="14">
        <v>31</v>
      </c>
      <c r="B49" s="53" t="s">
        <v>107</v>
      </c>
      <c r="C49" s="35" t="s">
        <v>73</v>
      </c>
      <c r="D49" s="35" t="s">
        <v>73</v>
      </c>
      <c r="E49" s="35" t="s">
        <v>73</v>
      </c>
      <c r="F49" s="35" t="s">
        <v>73</v>
      </c>
      <c r="G49" s="35" t="s">
        <v>73</v>
      </c>
      <c r="H49" s="35" t="s">
        <v>73</v>
      </c>
      <c r="I49" s="35" t="s">
        <v>73</v>
      </c>
      <c r="J49" s="103" t="s">
        <v>151</v>
      </c>
      <c r="K49" s="76"/>
    </row>
    <row r="50" spans="1:11" s="17" customFormat="1" ht="140.25" customHeight="1" x14ac:dyDescent="0.2">
      <c r="A50" s="14">
        <v>32</v>
      </c>
      <c r="B50" s="54" t="s">
        <v>131</v>
      </c>
      <c r="C50" s="35" t="s">
        <v>73</v>
      </c>
      <c r="D50" s="35" t="s">
        <v>73</v>
      </c>
      <c r="E50" s="35" t="s">
        <v>73</v>
      </c>
      <c r="F50" s="35" t="s">
        <v>73</v>
      </c>
      <c r="G50" s="35" t="s">
        <v>73</v>
      </c>
      <c r="H50" s="35" t="s">
        <v>73</v>
      </c>
      <c r="I50" s="35" t="s">
        <v>73</v>
      </c>
      <c r="J50" s="103" t="s">
        <v>151</v>
      </c>
      <c r="K50" s="76"/>
    </row>
    <row r="51" spans="1:11" s="17" customFormat="1" ht="91.5" customHeight="1" x14ac:dyDescent="0.2">
      <c r="A51" s="14">
        <v>33</v>
      </c>
      <c r="B51" s="48" t="s">
        <v>132</v>
      </c>
      <c r="C51" s="35" t="s">
        <v>73</v>
      </c>
      <c r="D51" s="35" t="s">
        <v>73</v>
      </c>
      <c r="E51" s="35" t="s">
        <v>73</v>
      </c>
      <c r="F51" s="35" t="s">
        <v>73</v>
      </c>
      <c r="G51" s="35" t="s">
        <v>73</v>
      </c>
      <c r="H51" s="35" t="s">
        <v>73</v>
      </c>
      <c r="I51" s="35" t="s">
        <v>73</v>
      </c>
      <c r="J51" s="103" t="s">
        <v>151</v>
      </c>
      <c r="K51" s="76"/>
    </row>
    <row r="52" spans="1:11" s="17" customFormat="1" ht="63.75" customHeight="1" x14ac:dyDescent="0.2">
      <c r="A52" s="14">
        <v>34</v>
      </c>
      <c r="B52" s="46" t="s">
        <v>133</v>
      </c>
      <c r="C52" s="35" t="s">
        <v>73</v>
      </c>
      <c r="D52" s="35" t="s">
        <v>73</v>
      </c>
      <c r="E52" s="35" t="s">
        <v>73</v>
      </c>
      <c r="F52" s="35" t="s">
        <v>73</v>
      </c>
      <c r="G52" s="35" t="s">
        <v>73</v>
      </c>
      <c r="H52" s="35" t="s">
        <v>73</v>
      </c>
      <c r="I52" s="35" t="s">
        <v>73</v>
      </c>
      <c r="J52" s="103" t="s">
        <v>151</v>
      </c>
      <c r="K52" s="76"/>
    </row>
    <row r="53" spans="1:11" s="17" customFormat="1" ht="63.75" customHeight="1" x14ac:dyDescent="0.2">
      <c r="A53" s="14">
        <v>35</v>
      </c>
      <c r="B53" s="46" t="s">
        <v>134</v>
      </c>
      <c r="C53" s="35" t="s">
        <v>73</v>
      </c>
      <c r="D53" s="35" t="s">
        <v>73</v>
      </c>
      <c r="E53" s="35" t="s">
        <v>73</v>
      </c>
      <c r="F53" s="35" t="s">
        <v>73</v>
      </c>
      <c r="G53" s="35" t="s">
        <v>73</v>
      </c>
      <c r="H53" s="35" t="s">
        <v>73</v>
      </c>
      <c r="I53" s="35" t="s">
        <v>73</v>
      </c>
      <c r="J53" s="103" t="s">
        <v>152</v>
      </c>
      <c r="K53" s="76"/>
    </row>
    <row r="54" spans="1:11" s="9" customFormat="1" ht="38.25" customHeight="1" x14ac:dyDescent="0.2">
      <c r="A54" s="14">
        <v>36</v>
      </c>
      <c r="B54" s="46" t="s">
        <v>135</v>
      </c>
      <c r="C54" s="35" t="s">
        <v>73</v>
      </c>
      <c r="D54" s="35" t="s">
        <v>73</v>
      </c>
      <c r="E54" s="35" t="s">
        <v>73</v>
      </c>
      <c r="F54" s="35" t="s">
        <v>73</v>
      </c>
      <c r="G54" s="35" t="s">
        <v>73</v>
      </c>
      <c r="H54" s="35" t="s">
        <v>73</v>
      </c>
      <c r="I54" s="35" t="s">
        <v>73</v>
      </c>
      <c r="J54" s="103" t="s">
        <v>152</v>
      </c>
      <c r="K54" s="76"/>
    </row>
    <row r="55" spans="1:11" s="17" customFormat="1" ht="63.75" customHeight="1" x14ac:dyDescent="0.2">
      <c r="A55" s="14">
        <v>37</v>
      </c>
      <c r="B55" s="46" t="s">
        <v>136</v>
      </c>
      <c r="C55" s="35" t="s">
        <v>73</v>
      </c>
      <c r="D55" s="35" t="s">
        <v>73</v>
      </c>
      <c r="E55" s="35" t="s">
        <v>73</v>
      </c>
      <c r="F55" s="35" t="s">
        <v>73</v>
      </c>
      <c r="G55" s="35" t="s">
        <v>73</v>
      </c>
      <c r="H55" s="35" t="s">
        <v>73</v>
      </c>
      <c r="I55" s="35" t="s">
        <v>73</v>
      </c>
      <c r="J55" s="103" t="s">
        <v>152</v>
      </c>
      <c r="K55" s="76"/>
    </row>
    <row r="56" spans="1:11" s="9" customFormat="1" ht="0.75" hidden="1" customHeight="1" x14ac:dyDescent="0.2">
      <c r="A56" s="14">
        <v>38</v>
      </c>
      <c r="B56" s="46" t="s">
        <v>44</v>
      </c>
      <c r="C56" s="69">
        <v>0</v>
      </c>
      <c r="D56" s="69">
        <v>0</v>
      </c>
      <c r="E56" s="69">
        <v>0</v>
      </c>
      <c r="F56" s="40">
        <v>0</v>
      </c>
      <c r="G56" s="40">
        <v>0</v>
      </c>
      <c r="H56" s="40">
        <v>0</v>
      </c>
      <c r="I56" s="40">
        <v>0</v>
      </c>
      <c r="J56" s="42"/>
      <c r="K56" s="76"/>
    </row>
    <row r="57" spans="1:11" s="9" customFormat="1" ht="12.75" hidden="1" customHeight="1" x14ac:dyDescent="0.2">
      <c r="A57" s="14">
        <v>39</v>
      </c>
      <c r="B57" s="46" t="s">
        <v>29</v>
      </c>
      <c r="C57" s="69">
        <v>0</v>
      </c>
      <c r="D57" s="69">
        <v>0</v>
      </c>
      <c r="E57" s="69">
        <v>0</v>
      </c>
      <c r="F57" s="40">
        <v>0</v>
      </c>
      <c r="G57" s="40">
        <v>0</v>
      </c>
      <c r="H57" s="40">
        <v>0</v>
      </c>
      <c r="I57" s="40">
        <v>0</v>
      </c>
      <c r="J57" s="42"/>
      <c r="K57" s="76"/>
    </row>
    <row r="58" spans="1:11" s="9" customFormat="1" ht="12.75" hidden="1" customHeight="1" x14ac:dyDescent="0.2">
      <c r="A58" s="14">
        <v>40</v>
      </c>
      <c r="B58" s="46" t="s">
        <v>37</v>
      </c>
      <c r="C58" s="69">
        <v>0</v>
      </c>
      <c r="D58" s="69">
        <v>0</v>
      </c>
      <c r="E58" s="69">
        <v>0</v>
      </c>
      <c r="F58" s="40">
        <v>0</v>
      </c>
      <c r="G58" s="40">
        <v>0</v>
      </c>
      <c r="H58" s="40">
        <v>0</v>
      </c>
      <c r="I58" s="40">
        <v>0</v>
      </c>
      <c r="J58" s="42"/>
      <c r="K58" s="76"/>
    </row>
    <row r="59" spans="1:11" s="9" customFormat="1" ht="12.75" hidden="1" customHeight="1" x14ac:dyDescent="0.2">
      <c r="A59" s="14">
        <v>41</v>
      </c>
      <c r="B59" s="46" t="s">
        <v>76</v>
      </c>
      <c r="C59" s="69">
        <v>0</v>
      </c>
      <c r="D59" s="69">
        <v>0</v>
      </c>
      <c r="E59" s="69">
        <v>0</v>
      </c>
      <c r="F59" s="40">
        <v>0</v>
      </c>
      <c r="G59" s="40">
        <v>0</v>
      </c>
      <c r="H59" s="40">
        <v>0</v>
      </c>
      <c r="I59" s="40">
        <v>0</v>
      </c>
      <c r="J59" s="42"/>
      <c r="K59" s="76"/>
    </row>
    <row r="60" spans="1:11" s="9" customFormat="1" ht="72" customHeight="1" x14ac:dyDescent="0.2">
      <c r="A60" s="14">
        <v>42</v>
      </c>
      <c r="B60" s="46" t="s">
        <v>137</v>
      </c>
      <c r="C60" s="35" t="s">
        <v>73</v>
      </c>
      <c r="D60" s="35" t="s">
        <v>73</v>
      </c>
      <c r="E60" s="35" t="s">
        <v>73</v>
      </c>
      <c r="F60" s="35" t="s">
        <v>73</v>
      </c>
      <c r="G60" s="35" t="s">
        <v>73</v>
      </c>
      <c r="H60" s="35" t="s">
        <v>73</v>
      </c>
      <c r="I60" s="35" t="s">
        <v>73</v>
      </c>
      <c r="J60" s="103" t="s">
        <v>151</v>
      </c>
      <c r="K60" s="76"/>
    </row>
    <row r="61" spans="1:11" s="9" customFormat="1" ht="92.25" customHeight="1" x14ac:dyDescent="0.2">
      <c r="A61" s="14">
        <v>43</v>
      </c>
      <c r="B61" s="46" t="s">
        <v>255</v>
      </c>
      <c r="C61" s="49">
        <v>0</v>
      </c>
      <c r="D61" s="47">
        <v>0</v>
      </c>
      <c r="E61" s="49">
        <f>-D667</f>
        <v>0</v>
      </c>
      <c r="F61" s="47">
        <v>0</v>
      </c>
      <c r="G61" s="47">
        <v>0</v>
      </c>
      <c r="H61" s="47">
        <v>0</v>
      </c>
      <c r="I61" s="47">
        <v>0</v>
      </c>
      <c r="J61" s="103" t="s">
        <v>151</v>
      </c>
      <c r="K61" s="76"/>
    </row>
    <row r="62" spans="1:11" s="9" customFormat="1" ht="22.5" customHeight="1" x14ac:dyDescent="0.2">
      <c r="A62" s="14">
        <v>44</v>
      </c>
      <c r="B62" s="46" t="s">
        <v>12</v>
      </c>
      <c r="C62" s="47">
        <v>0</v>
      </c>
      <c r="D62" s="47">
        <v>0</v>
      </c>
      <c r="E62" s="47">
        <v>0</v>
      </c>
      <c r="F62" s="47">
        <v>0</v>
      </c>
      <c r="G62" s="47">
        <v>0</v>
      </c>
      <c r="H62" s="47">
        <v>0</v>
      </c>
      <c r="I62" s="47">
        <v>0</v>
      </c>
      <c r="J62" s="79" t="s">
        <v>74</v>
      </c>
      <c r="K62" s="76"/>
    </row>
    <row r="63" spans="1:11" s="9" customFormat="1" ht="21.75" customHeight="1" x14ac:dyDescent="0.2">
      <c r="A63" s="14">
        <v>45</v>
      </c>
      <c r="B63" s="46" t="s">
        <v>29</v>
      </c>
      <c r="C63" s="47">
        <v>0</v>
      </c>
      <c r="D63" s="47">
        <v>0</v>
      </c>
      <c r="E63" s="47">
        <v>0</v>
      </c>
      <c r="F63" s="47">
        <v>0</v>
      </c>
      <c r="G63" s="47">
        <v>0</v>
      </c>
      <c r="H63" s="47">
        <v>0</v>
      </c>
      <c r="I63" s="47">
        <v>0</v>
      </c>
      <c r="J63" s="79" t="s">
        <v>74</v>
      </c>
      <c r="K63" s="76"/>
    </row>
    <row r="64" spans="1:11" s="9" customFormat="1" ht="18.75" customHeight="1" x14ac:dyDescent="0.2">
      <c r="A64" s="14">
        <v>46</v>
      </c>
      <c r="B64" s="46" t="s">
        <v>37</v>
      </c>
      <c r="C64" s="49">
        <v>0</v>
      </c>
      <c r="D64" s="47">
        <v>0</v>
      </c>
      <c r="E64" s="49">
        <v>0</v>
      </c>
      <c r="F64" s="47">
        <v>0</v>
      </c>
      <c r="G64" s="47">
        <v>0</v>
      </c>
      <c r="H64" s="47">
        <v>0</v>
      </c>
      <c r="I64" s="47">
        <v>0</v>
      </c>
      <c r="J64" s="79" t="s">
        <v>74</v>
      </c>
      <c r="K64" s="76"/>
    </row>
    <row r="65" spans="1:11" s="9" customFormat="1" ht="20.25" customHeight="1" x14ac:dyDescent="0.2">
      <c r="A65" s="14">
        <v>47</v>
      </c>
      <c r="B65" s="46" t="s">
        <v>45</v>
      </c>
      <c r="C65" s="47">
        <v>0</v>
      </c>
      <c r="D65" s="47">
        <v>0</v>
      </c>
      <c r="E65" s="47">
        <v>0</v>
      </c>
      <c r="F65" s="47">
        <v>0</v>
      </c>
      <c r="G65" s="47">
        <v>0</v>
      </c>
      <c r="H65" s="47">
        <v>0</v>
      </c>
      <c r="I65" s="47">
        <v>0</v>
      </c>
      <c r="J65" s="79" t="s">
        <v>74</v>
      </c>
      <c r="K65" s="76"/>
    </row>
    <row r="66" spans="1:11" s="17" customFormat="1" ht="104.25" customHeight="1" x14ac:dyDescent="0.2">
      <c r="A66" s="14">
        <v>48</v>
      </c>
      <c r="B66" s="46" t="s">
        <v>138</v>
      </c>
      <c r="C66" s="35" t="s">
        <v>73</v>
      </c>
      <c r="D66" s="35" t="s">
        <v>73</v>
      </c>
      <c r="E66" s="35" t="s">
        <v>73</v>
      </c>
      <c r="F66" s="35" t="s">
        <v>73</v>
      </c>
      <c r="G66" s="35" t="s">
        <v>73</v>
      </c>
      <c r="H66" s="35" t="s">
        <v>73</v>
      </c>
      <c r="I66" s="35" t="s">
        <v>73</v>
      </c>
      <c r="J66" s="103" t="s">
        <v>152</v>
      </c>
      <c r="K66" s="76"/>
    </row>
    <row r="67" spans="1:11" s="9" customFormat="1" ht="12.75" customHeight="1" x14ac:dyDescent="0.2">
      <c r="A67" s="14">
        <v>49</v>
      </c>
      <c r="B67" s="202" t="s">
        <v>90</v>
      </c>
      <c r="C67" s="203"/>
      <c r="D67" s="203"/>
      <c r="E67" s="203"/>
      <c r="F67" s="203"/>
      <c r="G67" s="203"/>
      <c r="H67" s="203"/>
      <c r="I67" s="203"/>
      <c r="J67" s="204"/>
      <c r="K67" s="76"/>
    </row>
    <row r="68" spans="1:11" s="9" customFormat="1" ht="25.5" x14ac:dyDescent="0.2">
      <c r="A68" s="14">
        <v>50</v>
      </c>
      <c r="B68" s="82" t="s">
        <v>27</v>
      </c>
      <c r="C68" s="55">
        <f>SUM(D68+E68+F68+G68+H68+I68)</f>
        <v>240</v>
      </c>
      <c r="D68" s="55">
        <v>40</v>
      </c>
      <c r="E68" s="55">
        <v>40</v>
      </c>
      <c r="F68" s="55">
        <v>40</v>
      </c>
      <c r="G68" s="55">
        <v>40</v>
      </c>
      <c r="H68" s="55">
        <v>40</v>
      </c>
      <c r="I68" s="55">
        <v>40</v>
      </c>
      <c r="J68" s="56" t="s">
        <v>21</v>
      </c>
      <c r="K68" s="76"/>
    </row>
    <row r="69" spans="1:11" s="9" customFormat="1" x14ac:dyDescent="0.2">
      <c r="A69" s="14">
        <v>51</v>
      </c>
      <c r="B69" s="50" t="s">
        <v>28</v>
      </c>
      <c r="C69" s="55">
        <f>D69+E69+F69+G69+H69+I69</f>
        <v>240</v>
      </c>
      <c r="D69" s="55">
        <v>40</v>
      </c>
      <c r="E69" s="55">
        <v>40</v>
      </c>
      <c r="F69" s="55">
        <v>40</v>
      </c>
      <c r="G69" s="55">
        <v>40</v>
      </c>
      <c r="H69" s="55">
        <v>40</v>
      </c>
      <c r="I69" s="55">
        <v>40</v>
      </c>
      <c r="J69" s="56" t="s">
        <v>21</v>
      </c>
      <c r="K69" s="76"/>
    </row>
    <row r="70" spans="1:11" s="9" customFormat="1" x14ac:dyDescent="0.2">
      <c r="A70" s="14">
        <v>52</v>
      </c>
      <c r="B70" s="15" t="s">
        <v>29</v>
      </c>
      <c r="C70" s="38">
        <v>0</v>
      </c>
      <c r="D70" s="40">
        <v>0</v>
      </c>
      <c r="E70" s="40">
        <v>0</v>
      </c>
      <c r="F70" s="40">
        <v>0</v>
      </c>
      <c r="G70" s="40">
        <v>0</v>
      </c>
      <c r="H70" s="40">
        <v>0</v>
      </c>
      <c r="I70" s="40">
        <v>0</v>
      </c>
      <c r="J70" s="56" t="s">
        <v>21</v>
      </c>
      <c r="K70" s="76"/>
    </row>
    <row r="71" spans="1:11" s="9" customFormat="1" x14ac:dyDescent="0.2">
      <c r="A71" s="14">
        <v>53</v>
      </c>
      <c r="B71" s="50" t="s">
        <v>30</v>
      </c>
      <c r="C71" s="38">
        <f>SUM(D71+E71+F71+G71+H71+I71)</f>
        <v>240</v>
      </c>
      <c r="D71" s="40">
        <v>40</v>
      </c>
      <c r="E71" s="40">
        <v>40</v>
      </c>
      <c r="F71" s="40">
        <v>40</v>
      </c>
      <c r="G71" s="40">
        <v>40</v>
      </c>
      <c r="H71" s="40">
        <v>40</v>
      </c>
      <c r="I71" s="40">
        <v>40</v>
      </c>
      <c r="J71" s="56" t="s">
        <v>21</v>
      </c>
      <c r="K71" s="76"/>
    </row>
    <row r="72" spans="1:11" s="9" customFormat="1" ht="51" x14ac:dyDescent="0.2">
      <c r="A72" s="14">
        <v>54</v>
      </c>
      <c r="B72" s="82" t="s">
        <v>108</v>
      </c>
      <c r="C72" s="35" t="s">
        <v>73</v>
      </c>
      <c r="D72" s="35" t="s">
        <v>73</v>
      </c>
      <c r="E72" s="35" t="s">
        <v>73</v>
      </c>
      <c r="F72" s="35" t="s">
        <v>73</v>
      </c>
      <c r="G72" s="35" t="s">
        <v>73</v>
      </c>
      <c r="H72" s="35" t="s">
        <v>73</v>
      </c>
      <c r="I72" s="35" t="s">
        <v>73</v>
      </c>
      <c r="J72" s="69" t="s">
        <v>153</v>
      </c>
      <c r="K72" s="76"/>
    </row>
    <row r="73" spans="1:11" s="9" customFormat="1" ht="140.25" x14ac:dyDescent="0.2">
      <c r="A73" s="14">
        <v>55</v>
      </c>
      <c r="B73" s="82" t="s">
        <v>109</v>
      </c>
      <c r="C73" s="35" t="s">
        <v>73</v>
      </c>
      <c r="D73" s="35" t="s">
        <v>73</v>
      </c>
      <c r="E73" s="35" t="s">
        <v>73</v>
      </c>
      <c r="F73" s="35" t="s">
        <v>73</v>
      </c>
      <c r="G73" s="35" t="s">
        <v>73</v>
      </c>
      <c r="H73" s="35" t="s">
        <v>73</v>
      </c>
      <c r="I73" s="35" t="s">
        <v>73</v>
      </c>
      <c r="J73" s="69" t="s">
        <v>154</v>
      </c>
      <c r="K73" s="76"/>
    </row>
    <row r="74" spans="1:11" s="9" customFormat="1" ht="12.75" hidden="1" customHeight="1" x14ac:dyDescent="0.2">
      <c r="A74" s="14">
        <v>56</v>
      </c>
      <c r="B74" s="82" t="s">
        <v>31</v>
      </c>
      <c r="C74" s="55" t="s">
        <v>6</v>
      </c>
      <c r="D74" s="38" t="s">
        <v>6</v>
      </c>
      <c r="E74" s="38" t="s">
        <v>6</v>
      </c>
      <c r="F74" s="38" t="s">
        <v>6</v>
      </c>
      <c r="G74" s="38" t="s">
        <v>6</v>
      </c>
      <c r="H74" s="38" t="s">
        <v>6</v>
      </c>
      <c r="I74" s="38"/>
      <c r="J74" s="56" t="s">
        <v>32</v>
      </c>
      <c r="K74" s="76"/>
    </row>
    <row r="75" spans="1:11" s="9" customFormat="1" ht="12.75" hidden="1" customHeight="1" x14ac:dyDescent="0.2">
      <c r="A75" s="14">
        <v>57</v>
      </c>
      <c r="B75" s="84" t="s">
        <v>33</v>
      </c>
      <c r="C75" s="77" t="s">
        <v>6</v>
      </c>
      <c r="D75" s="77" t="s">
        <v>6</v>
      </c>
      <c r="E75" s="77" t="s">
        <v>6</v>
      </c>
      <c r="F75" s="78" t="s">
        <v>6</v>
      </c>
      <c r="G75" s="78" t="s">
        <v>6</v>
      </c>
      <c r="H75" s="78" t="s">
        <v>6</v>
      </c>
      <c r="I75" s="78"/>
      <c r="J75" s="56" t="s">
        <v>32</v>
      </c>
      <c r="K75" s="76"/>
    </row>
    <row r="76" spans="1:11" s="9" customFormat="1" ht="12.75" hidden="1" customHeight="1" x14ac:dyDescent="0.2">
      <c r="A76" s="14">
        <v>58</v>
      </c>
      <c r="B76" s="51" t="s">
        <v>34</v>
      </c>
      <c r="C76" s="38" t="s">
        <v>6</v>
      </c>
      <c r="D76" s="38" t="s">
        <v>6</v>
      </c>
      <c r="E76" s="38" t="s">
        <v>6</v>
      </c>
      <c r="F76" s="38" t="s">
        <v>6</v>
      </c>
      <c r="G76" s="38" t="s">
        <v>6</v>
      </c>
      <c r="H76" s="38" t="s">
        <v>6</v>
      </c>
      <c r="I76" s="38"/>
      <c r="J76" s="56" t="s">
        <v>35</v>
      </c>
      <c r="K76" s="76"/>
    </row>
    <row r="77" spans="1:11" s="9" customFormat="1" ht="255" x14ac:dyDescent="0.2">
      <c r="A77" s="14">
        <v>59</v>
      </c>
      <c r="B77" s="82" t="s">
        <v>110</v>
      </c>
      <c r="C77" s="35" t="s">
        <v>73</v>
      </c>
      <c r="D77" s="35" t="s">
        <v>73</v>
      </c>
      <c r="E77" s="35" t="s">
        <v>73</v>
      </c>
      <c r="F77" s="35" t="s">
        <v>73</v>
      </c>
      <c r="G77" s="35" t="s">
        <v>73</v>
      </c>
      <c r="H77" s="35" t="s">
        <v>73</v>
      </c>
      <c r="I77" s="35" t="s">
        <v>73</v>
      </c>
      <c r="J77" s="69" t="s">
        <v>155</v>
      </c>
      <c r="K77" s="76"/>
    </row>
    <row r="78" spans="1:11" s="9" customFormat="1" ht="88.5" customHeight="1" x14ac:dyDescent="0.2">
      <c r="A78" s="14">
        <v>60</v>
      </c>
      <c r="B78" s="85" t="s">
        <v>225</v>
      </c>
      <c r="C78" s="38">
        <f>SUM(D78+E78+F78+G78+H78+I78)</f>
        <v>240</v>
      </c>
      <c r="D78" s="38">
        <v>40</v>
      </c>
      <c r="E78" s="40">
        <v>40</v>
      </c>
      <c r="F78" s="40">
        <v>40</v>
      </c>
      <c r="G78" s="40">
        <v>40</v>
      </c>
      <c r="H78" s="40">
        <v>40</v>
      </c>
      <c r="I78" s="40">
        <v>40</v>
      </c>
      <c r="J78" s="69" t="s">
        <v>155</v>
      </c>
      <c r="K78" s="76"/>
    </row>
    <row r="79" spans="1:11" s="9" customFormat="1" x14ac:dyDescent="0.2">
      <c r="A79" s="14">
        <v>61</v>
      </c>
      <c r="B79" s="50" t="s">
        <v>28</v>
      </c>
      <c r="C79" s="55">
        <f>SUM(D79+E79+F79+G79+H79+I79)</f>
        <v>240</v>
      </c>
      <c r="D79" s="55">
        <v>40</v>
      </c>
      <c r="E79" s="57">
        <v>40</v>
      </c>
      <c r="F79" s="57">
        <v>40</v>
      </c>
      <c r="G79" s="57">
        <v>40</v>
      </c>
      <c r="H79" s="57">
        <v>40</v>
      </c>
      <c r="I79" s="57">
        <v>40</v>
      </c>
      <c r="J79" s="79" t="s">
        <v>74</v>
      </c>
      <c r="K79" s="76"/>
    </row>
    <row r="80" spans="1:11" s="9" customFormat="1" x14ac:dyDescent="0.2">
      <c r="A80" s="14">
        <v>62</v>
      </c>
      <c r="B80" s="58" t="s">
        <v>29</v>
      </c>
      <c r="C80" s="38">
        <v>0</v>
      </c>
      <c r="D80" s="38">
        <v>0</v>
      </c>
      <c r="E80" s="38">
        <v>0</v>
      </c>
      <c r="F80" s="40">
        <v>0</v>
      </c>
      <c r="G80" s="40">
        <v>0</v>
      </c>
      <c r="H80" s="40">
        <v>0</v>
      </c>
      <c r="I80" s="40">
        <v>0</v>
      </c>
      <c r="J80" s="79" t="s">
        <v>74</v>
      </c>
      <c r="K80" s="76"/>
    </row>
    <row r="81" spans="1:11" s="9" customFormat="1" x14ac:dyDescent="0.2">
      <c r="A81" s="14">
        <v>63</v>
      </c>
      <c r="B81" s="70" t="s">
        <v>37</v>
      </c>
      <c r="C81" s="38">
        <f>SUM(D81+E81+F81+G81+H81+I81)</f>
        <v>240</v>
      </c>
      <c r="D81" s="38">
        <v>40</v>
      </c>
      <c r="E81" s="38">
        <v>40</v>
      </c>
      <c r="F81" s="40">
        <v>40</v>
      </c>
      <c r="G81" s="40">
        <v>40</v>
      </c>
      <c r="H81" s="40">
        <v>40</v>
      </c>
      <c r="I81" s="40">
        <v>40</v>
      </c>
      <c r="J81" s="79" t="s">
        <v>74</v>
      </c>
      <c r="K81" s="76"/>
    </row>
    <row r="82" spans="1:11" s="9" customFormat="1" ht="63.75" x14ac:dyDescent="0.2">
      <c r="A82" s="14">
        <v>64</v>
      </c>
      <c r="B82" s="36" t="s">
        <v>139</v>
      </c>
      <c r="C82" s="38">
        <v>0</v>
      </c>
      <c r="D82" s="40">
        <v>0</v>
      </c>
      <c r="E82" s="40">
        <v>0</v>
      </c>
      <c r="F82" s="40">
        <v>0</v>
      </c>
      <c r="G82" s="40">
        <v>0</v>
      </c>
      <c r="H82" s="40">
        <v>0</v>
      </c>
      <c r="I82" s="40">
        <v>0</v>
      </c>
      <c r="J82" s="69" t="s">
        <v>155</v>
      </c>
      <c r="K82" s="76"/>
    </row>
    <row r="83" spans="1:11" s="9" customFormat="1" x14ac:dyDescent="0.2">
      <c r="A83" s="14">
        <v>65</v>
      </c>
      <c r="B83" s="70" t="s">
        <v>29</v>
      </c>
      <c r="C83" s="38"/>
      <c r="D83" s="38"/>
      <c r="E83" s="38"/>
      <c r="F83" s="40"/>
      <c r="G83" s="40"/>
      <c r="H83" s="40"/>
      <c r="I83" s="40"/>
      <c r="J83" s="59"/>
      <c r="K83" s="76"/>
    </row>
    <row r="84" spans="1:11" s="9" customFormat="1" x14ac:dyDescent="0.2">
      <c r="A84" s="14">
        <v>66</v>
      </c>
      <c r="B84" s="36" t="s">
        <v>37</v>
      </c>
      <c r="C84" s="38">
        <v>0</v>
      </c>
      <c r="D84" s="40">
        <v>0</v>
      </c>
      <c r="E84" s="40">
        <v>0</v>
      </c>
      <c r="F84" s="40">
        <v>0</v>
      </c>
      <c r="G84" s="40">
        <v>0</v>
      </c>
      <c r="H84" s="40">
        <v>0</v>
      </c>
      <c r="I84" s="40">
        <v>0</v>
      </c>
      <c r="J84" s="59"/>
      <c r="K84" s="76"/>
    </row>
    <row r="85" spans="1:11" s="9" customFormat="1" ht="114.75" x14ac:dyDescent="0.2">
      <c r="A85" s="14">
        <v>67</v>
      </c>
      <c r="B85" s="70" t="s">
        <v>141</v>
      </c>
      <c r="C85" s="35" t="s">
        <v>73</v>
      </c>
      <c r="D85" s="35" t="s">
        <v>73</v>
      </c>
      <c r="E85" s="35" t="s">
        <v>73</v>
      </c>
      <c r="F85" s="35" t="s">
        <v>73</v>
      </c>
      <c r="G85" s="35" t="s">
        <v>73</v>
      </c>
      <c r="H85" s="35" t="s">
        <v>73</v>
      </c>
      <c r="I85" s="35" t="s">
        <v>73</v>
      </c>
      <c r="J85" s="69" t="s">
        <v>156</v>
      </c>
      <c r="K85" s="76"/>
    </row>
    <row r="86" spans="1:11" s="9" customFormat="1" ht="38.25" x14ac:dyDescent="0.2">
      <c r="A86" s="14">
        <v>68</v>
      </c>
      <c r="B86" s="85" t="s">
        <v>140</v>
      </c>
      <c r="C86" s="35" t="s">
        <v>73</v>
      </c>
      <c r="D86" s="35" t="s">
        <v>73</v>
      </c>
      <c r="E86" s="35" t="s">
        <v>73</v>
      </c>
      <c r="F86" s="35" t="s">
        <v>73</v>
      </c>
      <c r="G86" s="35" t="s">
        <v>73</v>
      </c>
      <c r="H86" s="35" t="s">
        <v>73</v>
      </c>
      <c r="I86" s="35" t="s">
        <v>73</v>
      </c>
      <c r="J86" s="69" t="s">
        <v>157</v>
      </c>
      <c r="K86" s="76"/>
    </row>
    <row r="87" spans="1:11" s="9" customFormat="1" ht="79.5" customHeight="1" x14ac:dyDescent="0.2">
      <c r="A87" s="14">
        <v>69</v>
      </c>
      <c r="B87" s="101" t="s">
        <v>142</v>
      </c>
      <c r="C87" s="38">
        <v>0</v>
      </c>
      <c r="D87" s="38">
        <v>0</v>
      </c>
      <c r="E87" s="38">
        <v>0</v>
      </c>
      <c r="F87" s="40">
        <v>0</v>
      </c>
      <c r="G87" s="40">
        <v>0</v>
      </c>
      <c r="H87" s="40">
        <v>0</v>
      </c>
      <c r="I87" s="40">
        <v>0</v>
      </c>
      <c r="J87" s="69" t="s">
        <v>158</v>
      </c>
      <c r="K87" s="76"/>
    </row>
    <row r="88" spans="1:11" s="9" customFormat="1" ht="16.5" customHeight="1" x14ac:dyDescent="0.2">
      <c r="A88" s="14">
        <v>70</v>
      </c>
      <c r="B88" s="50" t="s">
        <v>28</v>
      </c>
      <c r="C88" s="38">
        <v>0</v>
      </c>
      <c r="D88" s="38">
        <v>0</v>
      </c>
      <c r="E88" s="38">
        <v>0</v>
      </c>
      <c r="F88" s="40">
        <v>0</v>
      </c>
      <c r="G88" s="40">
        <v>0</v>
      </c>
      <c r="H88" s="40">
        <v>0</v>
      </c>
      <c r="I88" s="40">
        <v>0</v>
      </c>
      <c r="J88" s="79" t="s">
        <v>74</v>
      </c>
      <c r="K88" s="76"/>
    </row>
    <row r="89" spans="1:11" s="9" customFormat="1" ht="28.5" customHeight="1" x14ac:dyDescent="0.2">
      <c r="A89" s="14">
        <v>71</v>
      </c>
      <c r="B89" s="36" t="s">
        <v>38</v>
      </c>
      <c r="C89" s="35">
        <v>0</v>
      </c>
      <c r="D89" s="35">
        <v>0</v>
      </c>
      <c r="E89" s="35">
        <v>0</v>
      </c>
      <c r="F89" s="35">
        <v>0</v>
      </c>
      <c r="G89" s="35">
        <v>0</v>
      </c>
      <c r="H89" s="35">
        <v>0</v>
      </c>
      <c r="I89" s="35">
        <v>0</v>
      </c>
      <c r="J89" s="79" t="s">
        <v>74</v>
      </c>
      <c r="K89" s="76"/>
    </row>
    <row r="90" spans="1:11" s="9" customFormat="1" ht="15" customHeight="1" x14ac:dyDescent="0.2">
      <c r="A90" s="14">
        <v>72</v>
      </c>
      <c r="B90" s="70" t="s">
        <v>37</v>
      </c>
      <c r="C90" s="38">
        <v>0</v>
      </c>
      <c r="D90" s="38">
        <v>0</v>
      </c>
      <c r="E90" s="38">
        <v>0</v>
      </c>
      <c r="F90" s="40">
        <v>0</v>
      </c>
      <c r="G90" s="40">
        <v>0</v>
      </c>
      <c r="H90" s="40">
        <v>0</v>
      </c>
      <c r="I90" s="40">
        <v>0</v>
      </c>
      <c r="J90" s="79" t="s">
        <v>74</v>
      </c>
      <c r="K90" s="76"/>
    </row>
    <row r="91" spans="1:11" s="9" customFormat="1" ht="114" customHeight="1" x14ac:dyDescent="0.2">
      <c r="A91" s="14">
        <v>73</v>
      </c>
      <c r="B91" s="36" t="s">
        <v>143</v>
      </c>
      <c r="C91" s="35" t="s">
        <v>73</v>
      </c>
      <c r="D91" s="35" t="s">
        <v>73</v>
      </c>
      <c r="E91" s="35" t="s">
        <v>73</v>
      </c>
      <c r="F91" s="35" t="s">
        <v>73</v>
      </c>
      <c r="G91" s="35" t="s">
        <v>73</v>
      </c>
      <c r="H91" s="35" t="s">
        <v>73</v>
      </c>
      <c r="I91" s="35" t="s">
        <v>73</v>
      </c>
      <c r="J91" s="69" t="s">
        <v>158</v>
      </c>
      <c r="K91" s="76"/>
    </row>
    <row r="92" spans="1:11" s="9" customFormat="1" ht="103.5" customHeight="1" x14ac:dyDescent="0.2">
      <c r="A92" s="14">
        <v>74</v>
      </c>
      <c r="B92" s="101" t="s">
        <v>144</v>
      </c>
      <c r="C92" s="35" t="s">
        <v>73</v>
      </c>
      <c r="D92" s="35" t="s">
        <v>73</v>
      </c>
      <c r="E92" s="35" t="s">
        <v>73</v>
      </c>
      <c r="F92" s="35" t="s">
        <v>73</v>
      </c>
      <c r="G92" s="35" t="s">
        <v>73</v>
      </c>
      <c r="H92" s="35" t="s">
        <v>73</v>
      </c>
      <c r="I92" s="35" t="s">
        <v>73</v>
      </c>
      <c r="J92" s="69" t="s">
        <v>158</v>
      </c>
      <c r="K92" s="76"/>
    </row>
    <row r="93" spans="1:11" s="9" customFormat="1" ht="15" hidden="1" customHeight="1" x14ac:dyDescent="0.2">
      <c r="A93" s="14">
        <v>75</v>
      </c>
      <c r="B93" s="58" t="s">
        <v>39</v>
      </c>
      <c r="C93" s="38">
        <v>41</v>
      </c>
      <c r="D93" s="38">
        <v>10</v>
      </c>
      <c r="E93" s="38">
        <v>11</v>
      </c>
      <c r="F93" s="40">
        <v>5</v>
      </c>
      <c r="G93" s="40">
        <v>5</v>
      </c>
      <c r="H93" s="40">
        <v>5</v>
      </c>
      <c r="I93" s="40">
        <v>5</v>
      </c>
      <c r="J93" s="59" t="s">
        <v>36</v>
      </c>
      <c r="K93" s="76"/>
    </row>
    <row r="94" spans="1:11" s="9" customFormat="1" ht="20.25" hidden="1" customHeight="1" x14ac:dyDescent="0.2">
      <c r="A94" s="14">
        <v>76</v>
      </c>
      <c r="B94" s="83" t="s">
        <v>29</v>
      </c>
      <c r="C94" s="38"/>
      <c r="D94" s="38"/>
      <c r="E94" s="38"/>
      <c r="F94" s="40"/>
      <c r="G94" s="40"/>
      <c r="H94" s="40"/>
      <c r="I94" s="40"/>
      <c r="J94" s="59"/>
      <c r="K94" s="76"/>
    </row>
    <row r="95" spans="1:11" s="9" customFormat="1" ht="12.75" hidden="1" customHeight="1" x14ac:dyDescent="0.2">
      <c r="A95" s="14">
        <v>77</v>
      </c>
      <c r="B95" s="58" t="s">
        <v>37</v>
      </c>
      <c r="C95" s="38">
        <v>41</v>
      </c>
      <c r="D95" s="38">
        <v>10</v>
      </c>
      <c r="E95" s="38">
        <v>11</v>
      </c>
      <c r="F95" s="40">
        <v>5</v>
      </c>
      <c r="G95" s="40">
        <v>5</v>
      </c>
      <c r="H95" s="40">
        <v>5</v>
      </c>
      <c r="I95" s="40">
        <v>5</v>
      </c>
      <c r="J95" s="60"/>
      <c r="K95" s="76"/>
    </row>
    <row r="96" spans="1:11" s="9" customFormat="1" ht="12.75" hidden="1" customHeight="1" x14ac:dyDescent="0.2">
      <c r="A96" s="14">
        <v>78</v>
      </c>
      <c r="B96" s="70" t="s">
        <v>40</v>
      </c>
      <c r="C96" s="38">
        <v>50</v>
      </c>
      <c r="D96" s="38">
        <v>10</v>
      </c>
      <c r="E96" s="38">
        <v>12</v>
      </c>
      <c r="F96" s="40">
        <v>7</v>
      </c>
      <c r="G96" s="40">
        <v>7</v>
      </c>
      <c r="H96" s="40">
        <v>7</v>
      </c>
      <c r="I96" s="40">
        <v>7</v>
      </c>
      <c r="J96" s="60" t="s">
        <v>36</v>
      </c>
      <c r="K96" s="76"/>
    </row>
    <row r="97" spans="1:11" s="9" customFormat="1" ht="12.75" hidden="1" customHeight="1" x14ac:dyDescent="0.2">
      <c r="A97" s="14">
        <v>79</v>
      </c>
      <c r="B97" s="34" t="s">
        <v>29</v>
      </c>
      <c r="C97" s="38"/>
      <c r="D97" s="38"/>
      <c r="E97" s="38"/>
      <c r="F97" s="40"/>
      <c r="G97" s="40"/>
      <c r="H97" s="40"/>
      <c r="I97" s="40"/>
      <c r="J97" s="60"/>
      <c r="K97" s="76"/>
    </row>
    <row r="98" spans="1:11" s="9" customFormat="1" ht="12.75" hidden="1" customHeight="1" x14ac:dyDescent="0.2">
      <c r="A98" s="14">
        <v>80</v>
      </c>
      <c r="B98" s="70" t="s">
        <v>37</v>
      </c>
      <c r="C98" s="38">
        <v>50</v>
      </c>
      <c r="D98" s="38">
        <v>10</v>
      </c>
      <c r="E98" s="38">
        <v>12</v>
      </c>
      <c r="F98" s="40">
        <v>7</v>
      </c>
      <c r="G98" s="40">
        <v>7</v>
      </c>
      <c r="H98" s="40">
        <v>7</v>
      </c>
      <c r="I98" s="40">
        <v>7</v>
      </c>
      <c r="J98" s="60"/>
      <c r="K98" s="76"/>
    </row>
    <row r="99" spans="1:11" s="9" customFormat="1" ht="13.5" hidden="1" customHeight="1" x14ac:dyDescent="0.2">
      <c r="A99" s="14">
        <v>81</v>
      </c>
      <c r="B99" s="205" t="s">
        <v>41</v>
      </c>
      <c r="C99" s="206"/>
      <c r="D99" s="206"/>
      <c r="E99" s="206"/>
      <c r="F99" s="206"/>
      <c r="G99" s="206"/>
      <c r="H99" s="206"/>
      <c r="I99" s="206"/>
      <c r="J99" s="207"/>
      <c r="K99" s="76"/>
    </row>
    <row r="100" spans="1:11" s="9" customFormat="1" ht="12.75" hidden="1" customHeight="1" x14ac:dyDescent="0.2">
      <c r="A100" s="14">
        <v>82</v>
      </c>
      <c r="B100" s="36" t="s">
        <v>42</v>
      </c>
      <c r="C100" s="38">
        <v>243</v>
      </c>
      <c r="D100" s="38">
        <v>100</v>
      </c>
      <c r="E100" s="40">
        <v>103</v>
      </c>
      <c r="F100" s="40">
        <v>10</v>
      </c>
      <c r="G100" s="40">
        <v>10</v>
      </c>
      <c r="H100" s="40">
        <v>10</v>
      </c>
      <c r="I100" s="40">
        <v>10</v>
      </c>
      <c r="J100" s="60" t="s">
        <v>21</v>
      </c>
      <c r="K100" s="76"/>
    </row>
    <row r="101" spans="1:11" s="9" customFormat="1" ht="12.75" hidden="1" customHeight="1" x14ac:dyDescent="0.2">
      <c r="A101" s="14">
        <v>83</v>
      </c>
      <c r="B101" s="70" t="s">
        <v>28</v>
      </c>
      <c r="C101" s="38">
        <v>0</v>
      </c>
      <c r="D101" s="38">
        <v>0</v>
      </c>
      <c r="E101" s="40">
        <v>0</v>
      </c>
      <c r="F101" s="40">
        <v>0</v>
      </c>
      <c r="G101" s="40">
        <v>0</v>
      </c>
      <c r="H101" s="40">
        <v>0</v>
      </c>
      <c r="I101" s="40">
        <v>0</v>
      </c>
      <c r="J101" s="60" t="s">
        <v>21</v>
      </c>
      <c r="K101" s="76"/>
    </row>
    <row r="102" spans="1:11" s="9" customFormat="1" ht="12.75" hidden="1" customHeight="1" x14ac:dyDescent="0.2">
      <c r="A102" s="14">
        <v>84</v>
      </c>
      <c r="B102" s="34" t="s">
        <v>4</v>
      </c>
      <c r="C102" s="38">
        <v>0</v>
      </c>
      <c r="D102" s="38">
        <v>0</v>
      </c>
      <c r="E102" s="40">
        <v>0</v>
      </c>
      <c r="F102" s="40">
        <v>0</v>
      </c>
      <c r="G102" s="40">
        <v>0</v>
      </c>
      <c r="H102" s="40">
        <v>0</v>
      </c>
      <c r="I102" s="40">
        <v>0</v>
      </c>
      <c r="J102" s="60" t="s">
        <v>21</v>
      </c>
      <c r="K102" s="76"/>
    </row>
    <row r="103" spans="1:11" s="9" customFormat="1" ht="16.5" hidden="1" customHeight="1" x14ac:dyDescent="0.2">
      <c r="A103" s="14">
        <v>85</v>
      </c>
      <c r="B103" s="70" t="s">
        <v>5</v>
      </c>
      <c r="C103" s="38">
        <v>243</v>
      </c>
      <c r="D103" s="38">
        <v>100</v>
      </c>
      <c r="E103" s="40">
        <v>103</v>
      </c>
      <c r="F103" s="40">
        <v>10</v>
      </c>
      <c r="G103" s="40">
        <v>10</v>
      </c>
      <c r="H103" s="40">
        <v>10</v>
      </c>
      <c r="I103" s="40">
        <v>10</v>
      </c>
      <c r="J103" s="60" t="s">
        <v>21</v>
      </c>
      <c r="K103" s="76"/>
    </row>
    <row r="104" spans="1:11" s="9" customFormat="1" ht="55.5" customHeight="1" x14ac:dyDescent="0.2">
      <c r="A104" s="14">
        <v>86</v>
      </c>
      <c r="B104" s="70" t="s">
        <v>145</v>
      </c>
      <c r="C104" s="38">
        <v>0</v>
      </c>
      <c r="D104" s="38">
        <v>0</v>
      </c>
      <c r="E104" s="38">
        <v>0</v>
      </c>
      <c r="F104" s="40">
        <v>0</v>
      </c>
      <c r="G104" s="40">
        <v>0</v>
      </c>
      <c r="H104" s="40">
        <v>0</v>
      </c>
      <c r="I104" s="40">
        <v>0</v>
      </c>
      <c r="J104" s="69" t="s">
        <v>158</v>
      </c>
      <c r="K104" s="76"/>
    </row>
    <row r="105" spans="1:11" s="9" customFormat="1" ht="20.25" customHeight="1" x14ac:dyDescent="0.2">
      <c r="A105" s="14">
        <v>87</v>
      </c>
      <c r="B105" s="50" t="s">
        <v>28</v>
      </c>
      <c r="C105" s="38">
        <v>0</v>
      </c>
      <c r="D105" s="38">
        <v>0</v>
      </c>
      <c r="E105" s="38">
        <v>0</v>
      </c>
      <c r="F105" s="40">
        <v>0</v>
      </c>
      <c r="G105" s="40">
        <v>0</v>
      </c>
      <c r="H105" s="40">
        <v>0</v>
      </c>
      <c r="I105" s="40">
        <v>0</v>
      </c>
      <c r="J105" s="79" t="s">
        <v>74</v>
      </c>
      <c r="K105" s="76"/>
    </row>
    <row r="106" spans="1:11" s="9" customFormat="1" ht="16.5" customHeight="1" x14ac:dyDescent="0.2">
      <c r="A106" s="14">
        <v>88</v>
      </c>
      <c r="B106" s="112" t="s">
        <v>29</v>
      </c>
      <c r="C106" s="35">
        <v>0</v>
      </c>
      <c r="D106" s="35">
        <v>0</v>
      </c>
      <c r="E106" s="35">
        <v>0</v>
      </c>
      <c r="F106" s="35">
        <v>0</v>
      </c>
      <c r="G106" s="35">
        <v>0</v>
      </c>
      <c r="H106" s="35">
        <v>0</v>
      </c>
      <c r="I106" s="35">
        <v>0</v>
      </c>
      <c r="J106" s="79" t="s">
        <v>74</v>
      </c>
      <c r="K106" s="76"/>
    </row>
    <row r="107" spans="1:11" s="9" customFormat="1" ht="16.5" customHeight="1" x14ac:dyDescent="0.2">
      <c r="A107" s="14">
        <v>89</v>
      </c>
      <c r="B107" s="70" t="s">
        <v>37</v>
      </c>
      <c r="C107" s="38">
        <v>0</v>
      </c>
      <c r="D107" s="38">
        <v>0</v>
      </c>
      <c r="E107" s="38">
        <v>0</v>
      </c>
      <c r="F107" s="40">
        <v>0</v>
      </c>
      <c r="G107" s="40">
        <v>0</v>
      </c>
      <c r="H107" s="40">
        <v>0</v>
      </c>
      <c r="I107" s="40">
        <v>0</v>
      </c>
      <c r="J107" s="79" t="s">
        <v>74</v>
      </c>
      <c r="K107" s="76"/>
    </row>
    <row r="108" spans="1:11" s="9" customFormat="1" ht="84.75" customHeight="1" x14ac:dyDescent="0.2">
      <c r="A108" s="14">
        <v>90</v>
      </c>
      <c r="B108" s="70" t="s">
        <v>146</v>
      </c>
      <c r="C108" s="38">
        <v>0</v>
      </c>
      <c r="D108" s="38">
        <v>0</v>
      </c>
      <c r="E108" s="38">
        <v>0</v>
      </c>
      <c r="F108" s="40">
        <v>0</v>
      </c>
      <c r="G108" s="40">
        <v>0</v>
      </c>
      <c r="H108" s="40">
        <v>0</v>
      </c>
      <c r="I108" s="40">
        <v>0</v>
      </c>
      <c r="J108" s="69" t="s">
        <v>158</v>
      </c>
      <c r="K108" s="76"/>
    </row>
    <row r="109" spans="1:11" s="9" customFormat="1" ht="18" customHeight="1" x14ac:dyDescent="0.2">
      <c r="A109" s="14">
        <v>91</v>
      </c>
      <c r="B109" s="50" t="s">
        <v>28</v>
      </c>
      <c r="C109" s="38">
        <v>0</v>
      </c>
      <c r="D109" s="38">
        <v>0</v>
      </c>
      <c r="E109" s="38">
        <v>0</v>
      </c>
      <c r="F109" s="40">
        <v>0</v>
      </c>
      <c r="G109" s="40">
        <v>0</v>
      </c>
      <c r="H109" s="40">
        <v>0</v>
      </c>
      <c r="I109" s="40">
        <v>0</v>
      </c>
      <c r="J109" s="79" t="s">
        <v>74</v>
      </c>
      <c r="K109" s="76"/>
    </row>
    <row r="110" spans="1:11" s="9" customFormat="1" ht="16.5" customHeight="1" x14ac:dyDescent="0.2">
      <c r="A110" s="14">
        <v>92</v>
      </c>
      <c r="B110" s="36" t="s">
        <v>29</v>
      </c>
      <c r="C110" s="35">
        <v>0</v>
      </c>
      <c r="D110" s="35">
        <v>0</v>
      </c>
      <c r="E110" s="35">
        <v>0</v>
      </c>
      <c r="F110" s="35">
        <v>0</v>
      </c>
      <c r="G110" s="35">
        <v>0</v>
      </c>
      <c r="H110" s="35">
        <v>0</v>
      </c>
      <c r="I110" s="35">
        <v>0</v>
      </c>
      <c r="J110" s="79" t="s">
        <v>74</v>
      </c>
      <c r="K110" s="76"/>
    </row>
    <row r="111" spans="1:11" s="9" customFormat="1" ht="16.5" customHeight="1" x14ac:dyDescent="0.2">
      <c r="A111" s="14">
        <v>93</v>
      </c>
      <c r="B111" s="70" t="s">
        <v>37</v>
      </c>
      <c r="C111" s="38">
        <v>0</v>
      </c>
      <c r="D111" s="38">
        <v>0</v>
      </c>
      <c r="E111" s="38">
        <v>0</v>
      </c>
      <c r="F111" s="40">
        <v>0</v>
      </c>
      <c r="G111" s="40">
        <v>0</v>
      </c>
      <c r="H111" s="40">
        <v>0</v>
      </c>
      <c r="I111" s="40">
        <v>0</v>
      </c>
      <c r="J111" s="79" t="s">
        <v>74</v>
      </c>
      <c r="K111" s="76"/>
    </row>
    <row r="112" spans="1:11" s="9" customFormat="1" ht="16.5" customHeight="1" x14ac:dyDescent="0.2">
      <c r="A112" s="14">
        <v>94</v>
      </c>
      <c r="B112" s="208" t="s">
        <v>89</v>
      </c>
      <c r="C112" s="209"/>
      <c r="D112" s="209"/>
      <c r="E112" s="209"/>
      <c r="F112" s="209"/>
      <c r="G112" s="209"/>
      <c r="H112" s="209"/>
      <c r="I112" s="209"/>
      <c r="J112" s="210"/>
      <c r="K112" s="76"/>
    </row>
    <row r="113" spans="1:11" s="9" customFormat="1" ht="25.5" customHeight="1" x14ac:dyDescent="0.2">
      <c r="A113" s="14">
        <v>95</v>
      </c>
      <c r="B113" s="36" t="s">
        <v>42</v>
      </c>
      <c r="C113" s="38">
        <f>SUM(C114)</f>
        <v>60</v>
      </c>
      <c r="D113" s="38">
        <f>SUM(D114)</f>
        <v>10</v>
      </c>
      <c r="E113" s="40">
        <v>10</v>
      </c>
      <c r="F113" s="40">
        <v>10</v>
      </c>
      <c r="G113" s="40">
        <v>10</v>
      </c>
      <c r="H113" s="40">
        <v>10</v>
      </c>
      <c r="I113" s="40">
        <v>10</v>
      </c>
      <c r="J113" s="60" t="s">
        <v>21</v>
      </c>
      <c r="K113" s="76"/>
    </row>
    <row r="114" spans="1:11" s="9" customFormat="1" ht="16.5" customHeight="1" x14ac:dyDescent="0.2">
      <c r="A114" s="14">
        <v>96</v>
      </c>
      <c r="B114" s="70" t="s">
        <v>28</v>
      </c>
      <c r="C114" s="38">
        <f>SUM(D114+E114+F114+G114+H114+I114)</f>
        <v>60</v>
      </c>
      <c r="D114" s="38">
        <v>10</v>
      </c>
      <c r="E114" s="40">
        <v>10</v>
      </c>
      <c r="F114" s="40">
        <v>10</v>
      </c>
      <c r="G114" s="40">
        <v>10</v>
      </c>
      <c r="H114" s="40">
        <v>10</v>
      </c>
      <c r="I114" s="40">
        <v>10</v>
      </c>
      <c r="J114" s="60" t="s">
        <v>21</v>
      </c>
      <c r="K114" s="76"/>
    </row>
    <row r="115" spans="1:11" s="9" customFormat="1" ht="16.5" customHeight="1" x14ac:dyDescent="0.2">
      <c r="A115" s="14">
        <v>97</v>
      </c>
      <c r="B115" s="34" t="s">
        <v>4</v>
      </c>
      <c r="C115" s="38">
        <v>0</v>
      </c>
      <c r="D115" s="38">
        <v>0</v>
      </c>
      <c r="E115" s="40">
        <v>0</v>
      </c>
      <c r="F115" s="40">
        <v>0</v>
      </c>
      <c r="G115" s="40">
        <v>0</v>
      </c>
      <c r="H115" s="40">
        <v>0</v>
      </c>
      <c r="I115" s="40">
        <v>0</v>
      </c>
      <c r="J115" s="60" t="s">
        <v>21</v>
      </c>
      <c r="K115" s="76"/>
    </row>
    <row r="116" spans="1:11" s="9" customFormat="1" ht="16.5" customHeight="1" x14ac:dyDescent="0.2">
      <c r="A116" s="14">
        <v>98</v>
      </c>
      <c r="B116" s="70" t="s">
        <v>5</v>
      </c>
      <c r="C116" s="38">
        <f>SUM(D116+E116+F116+G116+H116+I116)</f>
        <v>60</v>
      </c>
      <c r="D116" s="38">
        <v>10</v>
      </c>
      <c r="E116" s="40">
        <v>10</v>
      </c>
      <c r="F116" s="40">
        <v>10</v>
      </c>
      <c r="G116" s="40">
        <v>10</v>
      </c>
      <c r="H116" s="40">
        <v>10</v>
      </c>
      <c r="I116" s="40">
        <v>10</v>
      </c>
      <c r="J116" s="60" t="s">
        <v>21</v>
      </c>
      <c r="K116" s="76"/>
    </row>
    <row r="117" spans="1:11" s="9" customFormat="1" x14ac:dyDescent="0.2">
      <c r="A117" s="14">
        <v>99</v>
      </c>
      <c r="B117" s="34" t="s">
        <v>7</v>
      </c>
      <c r="C117" s="35">
        <v>0</v>
      </c>
      <c r="D117" s="35">
        <v>0</v>
      </c>
      <c r="E117" s="35">
        <v>0</v>
      </c>
      <c r="F117" s="35">
        <v>0</v>
      </c>
      <c r="G117" s="35">
        <v>0</v>
      </c>
      <c r="H117" s="35">
        <v>0</v>
      </c>
      <c r="I117" s="35">
        <v>0</v>
      </c>
      <c r="J117" s="60" t="s">
        <v>21</v>
      </c>
      <c r="K117" s="76"/>
    </row>
    <row r="118" spans="1:11" s="9" customFormat="1" ht="99.75" customHeight="1" x14ac:dyDescent="0.2">
      <c r="A118" s="14">
        <v>100</v>
      </c>
      <c r="B118" s="127" t="s">
        <v>111</v>
      </c>
      <c r="C118" s="35" t="s">
        <v>73</v>
      </c>
      <c r="D118" s="35" t="s">
        <v>73</v>
      </c>
      <c r="E118" s="35" t="s">
        <v>73</v>
      </c>
      <c r="F118" s="35" t="s">
        <v>73</v>
      </c>
      <c r="G118" s="35" t="s">
        <v>73</v>
      </c>
      <c r="H118" s="35" t="s">
        <v>73</v>
      </c>
      <c r="I118" s="35" t="s">
        <v>73</v>
      </c>
      <c r="J118" s="69" t="s">
        <v>159</v>
      </c>
      <c r="K118" s="76"/>
    </row>
    <row r="119" spans="1:11" s="9" customFormat="1" ht="119.25" customHeight="1" x14ac:dyDescent="0.2">
      <c r="A119" s="14">
        <v>101</v>
      </c>
      <c r="B119" s="36" t="s">
        <v>112</v>
      </c>
      <c r="C119" s="35" t="s">
        <v>73</v>
      </c>
      <c r="D119" s="35" t="s">
        <v>73</v>
      </c>
      <c r="E119" s="35" t="s">
        <v>73</v>
      </c>
      <c r="F119" s="35" t="s">
        <v>73</v>
      </c>
      <c r="G119" s="35" t="s">
        <v>73</v>
      </c>
      <c r="H119" s="35" t="s">
        <v>73</v>
      </c>
      <c r="I119" s="35" t="s">
        <v>73</v>
      </c>
      <c r="J119" s="69" t="s">
        <v>160</v>
      </c>
      <c r="K119" s="76"/>
    </row>
    <row r="120" spans="1:11" s="9" customFormat="1" ht="53.25" customHeight="1" x14ac:dyDescent="0.2">
      <c r="A120" s="14">
        <v>102</v>
      </c>
      <c r="B120" s="128" t="s">
        <v>113</v>
      </c>
      <c r="C120" s="35" t="s">
        <v>73</v>
      </c>
      <c r="D120" s="35" t="s">
        <v>73</v>
      </c>
      <c r="E120" s="35" t="s">
        <v>73</v>
      </c>
      <c r="F120" s="35" t="s">
        <v>73</v>
      </c>
      <c r="G120" s="35" t="s">
        <v>73</v>
      </c>
      <c r="H120" s="35" t="s">
        <v>73</v>
      </c>
      <c r="I120" s="35" t="s">
        <v>73</v>
      </c>
      <c r="J120" s="69" t="s">
        <v>161</v>
      </c>
      <c r="K120" s="76"/>
    </row>
    <row r="121" spans="1:11" s="9" customFormat="1" ht="89.25" x14ac:dyDescent="0.2">
      <c r="A121" s="14">
        <v>103</v>
      </c>
      <c r="B121" s="127" t="s">
        <v>114</v>
      </c>
      <c r="C121" s="35" t="s">
        <v>73</v>
      </c>
      <c r="D121" s="35" t="s">
        <v>73</v>
      </c>
      <c r="E121" s="35" t="s">
        <v>73</v>
      </c>
      <c r="F121" s="35" t="s">
        <v>73</v>
      </c>
      <c r="G121" s="35" t="s">
        <v>73</v>
      </c>
      <c r="H121" s="35" t="s">
        <v>73</v>
      </c>
      <c r="I121" s="35" t="s">
        <v>73</v>
      </c>
      <c r="J121" s="69" t="s">
        <v>162</v>
      </c>
      <c r="K121" s="76"/>
    </row>
    <row r="122" spans="1:11" s="9" customFormat="1" ht="82.5" customHeight="1" x14ac:dyDescent="0.2">
      <c r="A122" s="14">
        <v>104</v>
      </c>
      <c r="B122" s="71" t="s">
        <v>115</v>
      </c>
      <c r="C122" s="35" t="s">
        <v>73</v>
      </c>
      <c r="D122" s="35" t="s">
        <v>73</v>
      </c>
      <c r="E122" s="35" t="s">
        <v>73</v>
      </c>
      <c r="F122" s="35" t="s">
        <v>73</v>
      </c>
      <c r="G122" s="35" t="s">
        <v>73</v>
      </c>
      <c r="H122" s="35" t="s">
        <v>73</v>
      </c>
      <c r="I122" s="35" t="s">
        <v>73</v>
      </c>
      <c r="J122" s="69" t="s">
        <v>163</v>
      </c>
      <c r="K122" s="76"/>
    </row>
    <row r="123" spans="1:11" s="9" customFormat="1" ht="102" x14ac:dyDescent="0.2">
      <c r="A123" s="14">
        <v>105</v>
      </c>
      <c r="B123" s="71" t="s">
        <v>116</v>
      </c>
      <c r="C123" s="35" t="s">
        <v>73</v>
      </c>
      <c r="D123" s="35" t="s">
        <v>73</v>
      </c>
      <c r="E123" s="35" t="s">
        <v>73</v>
      </c>
      <c r="F123" s="35" t="s">
        <v>73</v>
      </c>
      <c r="G123" s="35" t="s">
        <v>73</v>
      </c>
      <c r="H123" s="35" t="s">
        <v>73</v>
      </c>
      <c r="I123" s="35" t="s">
        <v>73</v>
      </c>
      <c r="J123" s="69" t="s">
        <v>163</v>
      </c>
      <c r="K123" s="76"/>
    </row>
    <row r="124" spans="1:11" s="9" customFormat="1" ht="202.5" customHeight="1" x14ac:dyDescent="0.2">
      <c r="A124" s="14">
        <v>106</v>
      </c>
      <c r="B124" s="71" t="s">
        <v>147</v>
      </c>
      <c r="C124" s="35" t="s">
        <v>73</v>
      </c>
      <c r="D124" s="35" t="s">
        <v>73</v>
      </c>
      <c r="E124" s="35" t="s">
        <v>73</v>
      </c>
      <c r="F124" s="35" t="s">
        <v>73</v>
      </c>
      <c r="G124" s="35" t="s">
        <v>73</v>
      </c>
      <c r="H124" s="35" t="s">
        <v>73</v>
      </c>
      <c r="I124" s="35" t="s">
        <v>73</v>
      </c>
      <c r="J124" s="130" t="s">
        <v>165</v>
      </c>
      <c r="K124" s="76"/>
    </row>
    <row r="125" spans="1:11" s="9" customFormat="1" ht="89.25" x14ac:dyDescent="0.2">
      <c r="A125" s="14">
        <v>107</v>
      </c>
      <c r="B125" s="71" t="s">
        <v>117</v>
      </c>
      <c r="C125" s="35" t="s">
        <v>73</v>
      </c>
      <c r="D125" s="35" t="s">
        <v>73</v>
      </c>
      <c r="E125" s="35" t="s">
        <v>73</v>
      </c>
      <c r="F125" s="35" t="s">
        <v>73</v>
      </c>
      <c r="G125" s="35" t="s">
        <v>73</v>
      </c>
      <c r="H125" s="35" t="s">
        <v>73</v>
      </c>
      <c r="I125" s="35" t="s">
        <v>73</v>
      </c>
      <c r="J125" s="69" t="s">
        <v>163</v>
      </c>
      <c r="K125" s="76"/>
    </row>
    <row r="126" spans="1:11" s="9" customFormat="1" ht="76.5" x14ac:dyDescent="0.2">
      <c r="A126" s="14">
        <v>108</v>
      </c>
      <c r="B126" s="105" t="s">
        <v>118</v>
      </c>
      <c r="C126" s="35" t="s">
        <v>73</v>
      </c>
      <c r="D126" s="35" t="s">
        <v>73</v>
      </c>
      <c r="E126" s="35" t="s">
        <v>73</v>
      </c>
      <c r="F126" s="35" t="s">
        <v>73</v>
      </c>
      <c r="G126" s="35" t="s">
        <v>73</v>
      </c>
      <c r="H126" s="35" t="s">
        <v>73</v>
      </c>
      <c r="I126" s="35" t="s">
        <v>73</v>
      </c>
      <c r="J126" s="69" t="s">
        <v>164</v>
      </c>
      <c r="K126" s="76"/>
    </row>
    <row r="127" spans="1:11" s="52" customFormat="1" ht="76.5" x14ac:dyDescent="0.2">
      <c r="A127" s="14">
        <v>109</v>
      </c>
      <c r="B127" s="103" t="s">
        <v>224</v>
      </c>
      <c r="C127" s="129">
        <v>30</v>
      </c>
      <c r="D127" s="74">
        <v>10</v>
      </c>
      <c r="E127" s="74">
        <v>10</v>
      </c>
      <c r="F127" s="129">
        <v>10</v>
      </c>
      <c r="G127" s="129">
        <v>10</v>
      </c>
      <c r="H127" s="129">
        <v>10</v>
      </c>
      <c r="I127" s="129">
        <v>10</v>
      </c>
      <c r="J127" s="69" t="s">
        <v>163</v>
      </c>
      <c r="K127" s="76"/>
    </row>
    <row r="128" spans="1:11" s="17" customFormat="1" x14ac:dyDescent="0.2">
      <c r="A128" s="14">
        <v>110</v>
      </c>
      <c r="B128" s="26" t="s">
        <v>28</v>
      </c>
      <c r="C128" s="129">
        <v>30</v>
      </c>
      <c r="D128" s="74">
        <v>10</v>
      </c>
      <c r="E128" s="74">
        <v>10</v>
      </c>
      <c r="F128" s="129">
        <v>10</v>
      </c>
      <c r="G128" s="129">
        <v>10</v>
      </c>
      <c r="H128" s="129">
        <v>10</v>
      </c>
      <c r="I128" s="129">
        <v>10</v>
      </c>
      <c r="J128" s="79" t="s">
        <v>74</v>
      </c>
      <c r="K128" s="76"/>
    </row>
    <row r="129" spans="1:11" s="17" customFormat="1" x14ac:dyDescent="0.2">
      <c r="A129" s="14">
        <v>111</v>
      </c>
      <c r="B129" s="80" t="s">
        <v>4</v>
      </c>
      <c r="C129" s="129">
        <v>0</v>
      </c>
      <c r="D129" s="129">
        <v>0</v>
      </c>
      <c r="E129" s="129">
        <v>0</v>
      </c>
      <c r="F129" s="129">
        <v>0</v>
      </c>
      <c r="G129" s="129">
        <v>0</v>
      </c>
      <c r="H129" s="129">
        <v>0</v>
      </c>
      <c r="I129" s="129">
        <v>0</v>
      </c>
      <c r="J129" s="79" t="s">
        <v>74</v>
      </c>
      <c r="K129" s="76"/>
    </row>
    <row r="130" spans="1:11" s="17" customFormat="1" x14ac:dyDescent="0.2">
      <c r="A130" s="14">
        <v>112</v>
      </c>
      <c r="B130" s="80" t="s">
        <v>5</v>
      </c>
      <c r="C130" s="129">
        <v>30</v>
      </c>
      <c r="D130" s="129">
        <v>10</v>
      </c>
      <c r="E130" s="74">
        <v>10</v>
      </c>
      <c r="F130" s="129">
        <v>10</v>
      </c>
      <c r="G130" s="129">
        <v>10</v>
      </c>
      <c r="H130" s="129">
        <v>10</v>
      </c>
      <c r="I130" s="129">
        <v>100</v>
      </c>
      <c r="J130" s="79" t="s">
        <v>74</v>
      </c>
      <c r="K130" s="76"/>
    </row>
    <row r="131" spans="1:11" s="17" customFormat="1" ht="12.75" customHeight="1" x14ac:dyDescent="0.2">
      <c r="A131" s="14">
        <v>113</v>
      </c>
      <c r="B131" s="202" t="s">
        <v>130</v>
      </c>
      <c r="C131" s="203"/>
      <c r="D131" s="203"/>
      <c r="E131" s="203"/>
      <c r="F131" s="203"/>
      <c r="G131" s="203"/>
      <c r="H131" s="203"/>
      <c r="I131" s="203"/>
      <c r="J131" s="204"/>
      <c r="K131" s="76"/>
    </row>
    <row r="132" spans="1:11" s="17" customFormat="1" ht="25.5" x14ac:dyDescent="0.2">
      <c r="A132" s="14">
        <v>114</v>
      </c>
      <c r="B132" s="80" t="s">
        <v>85</v>
      </c>
      <c r="C132" s="16">
        <f>SUM(D132+E132+F132+G132+H132+I132)</f>
        <v>1130</v>
      </c>
      <c r="D132" s="16">
        <v>190</v>
      </c>
      <c r="E132" s="16">
        <v>180</v>
      </c>
      <c r="F132" s="16">
        <v>190</v>
      </c>
      <c r="G132" s="16">
        <v>190</v>
      </c>
      <c r="H132" s="16">
        <v>190</v>
      </c>
      <c r="I132" s="16">
        <v>190</v>
      </c>
      <c r="J132" s="79" t="s">
        <v>74</v>
      </c>
      <c r="K132" s="76"/>
    </row>
    <row r="133" spans="1:11" s="17" customFormat="1" x14ac:dyDescent="0.2">
      <c r="A133" s="14">
        <v>115</v>
      </c>
      <c r="B133" s="70" t="s">
        <v>28</v>
      </c>
      <c r="C133" s="16">
        <f>SUM(D133+E133+F133+G133+H133+I133)</f>
        <v>1130</v>
      </c>
      <c r="D133" s="16">
        <v>190</v>
      </c>
      <c r="E133" s="16">
        <v>180</v>
      </c>
      <c r="F133" s="16">
        <v>190</v>
      </c>
      <c r="G133" s="16">
        <v>190</v>
      </c>
      <c r="H133" s="16">
        <v>190</v>
      </c>
      <c r="I133" s="16">
        <v>190</v>
      </c>
      <c r="J133" s="79" t="s">
        <v>74</v>
      </c>
      <c r="K133" s="76"/>
    </row>
    <row r="134" spans="1:11" s="17" customFormat="1" x14ac:dyDescent="0.2">
      <c r="A134" s="14">
        <v>116</v>
      </c>
      <c r="B134" s="80" t="s">
        <v>29</v>
      </c>
      <c r="C134" s="16">
        <v>0</v>
      </c>
      <c r="D134" s="16">
        <v>0</v>
      </c>
      <c r="E134" s="16">
        <v>0</v>
      </c>
      <c r="F134" s="16">
        <v>0</v>
      </c>
      <c r="G134" s="16">
        <v>0</v>
      </c>
      <c r="H134" s="16">
        <v>0</v>
      </c>
      <c r="I134" s="16">
        <v>0</v>
      </c>
      <c r="J134" s="79" t="s">
        <v>74</v>
      </c>
      <c r="K134" s="76"/>
    </row>
    <row r="135" spans="1:11" s="17" customFormat="1" x14ac:dyDescent="0.2">
      <c r="A135" s="14">
        <v>117</v>
      </c>
      <c r="B135" s="80" t="s">
        <v>37</v>
      </c>
      <c r="C135" s="16">
        <f>SUM(D135+E135+F135+G135+H135+I135)</f>
        <v>1130</v>
      </c>
      <c r="D135" s="16">
        <v>190</v>
      </c>
      <c r="E135" s="16">
        <v>180</v>
      </c>
      <c r="F135" s="16">
        <v>190</v>
      </c>
      <c r="G135" s="16">
        <v>190</v>
      </c>
      <c r="H135" s="16">
        <v>190</v>
      </c>
      <c r="I135" s="16">
        <v>190</v>
      </c>
      <c r="J135" s="79" t="s">
        <v>74</v>
      </c>
      <c r="K135" s="76"/>
    </row>
    <row r="136" spans="1:11" s="17" customFormat="1" x14ac:dyDescent="0.2">
      <c r="A136" s="14">
        <v>118</v>
      </c>
      <c r="B136" s="80" t="s">
        <v>45</v>
      </c>
      <c r="C136" s="16">
        <v>0</v>
      </c>
      <c r="D136" s="16">
        <v>0</v>
      </c>
      <c r="E136" s="16">
        <v>0</v>
      </c>
      <c r="F136" s="16">
        <v>0</v>
      </c>
      <c r="G136" s="16">
        <v>0</v>
      </c>
      <c r="H136" s="16">
        <v>0</v>
      </c>
      <c r="I136" s="16">
        <v>0</v>
      </c>
      <c r="J136" s="79" t="s">
        <v>74</v>
      </c>
      <c r="K136" s="76"/>
    </row>
    <row r="137" spans="1:11" s="9" customFormat="1" ht="5.25" hidden="1" customHeight="1" x14ac:dyDescent="0.2">
      <c r="A137" s="14">
        <v>119</v>
      </c>
      <c r="B137" s="87" t="s">
        <v>29</v>
      </c>
      <c r="C137" s="87"/>
      <c r="D137" s="87"/>
      <c r="E137" s="87"/>
      <c r="F137" s="87"/>
      <c r="G137" s="87"/>
      <c r="H137" s="87"/>
      <c r="I137" s="87"/>
      <c r="J137" s="103"/>
      <c r="K137" s="76"/>
    </row>
    <row r="138" spans="1:11" s="9" customFormat="1" ht="12.75" hidden="1" customHeight="1" x14ac:dyDescent="0.2">
      <c r="A138" s="14">
        <v>120</v>
      </c>
      <c r="B138" s="15" t="s">
        <v>37</v>
      </c>
      <c r="C138" s="28">
        <v>1151</v>
      </c>
      <c r="D138" s="28">
        <v>224</v>
      </c>
      <c r="E138" s="28">
        <v>109</v>
      </c>
      <c r="F138" s="28">
        <v>100</v>
      </c>
      <c r="G138" s="28">
        <v>148</v>
      </c>
      <c r="H138" s="28">
        <v>190</v>
      </c>
      <c r="I138" s="28">
        <v>190</v>
      </c>
      <c r="J138" s="103"/>
      <c r="K138" s="76"/>
    </row>
    <row r="139" spans="1:11" s="9" customFormat="1" ht="12.75" hidden="1" customHeight="1" x14ac:dyDescent="0.2">
      <c r="A139" s="14">
        <v>121</v>
      </c>
      <c r="B139" s="80" t="s">
        <v>45</v>
      </c>
      <c r="C139" s="103"/>
      <c r="D139" s="103"/>
      <c r="E139" s="103"/>
      <c r="F139" s="103"/>
      <c r="G139" s="103"/>
      <c r="H139" s="103"/>
      <c r="I139" s="103"/>
      <c r="J139" s="103"/>
      <c r="K139" s="76"/>
    </row>
    <row r="140" spans="1:11" s="9" customFormat="1" ht="12.75" hidden="1" customHeight="1" x14ac:dyDescent="0.2">
      <c r="A140" s="14">
        <v>122</v>
      </c>
      <c r="B140" s="80" t="s">
        <v>68</v>
      </c>
      <c r="C140" s="103"/>
      <c r="D140" s="103"/>
      <c r="E140" s="103"/>
      <c r="F140" s="103"/>
      <c r="G140" s="103"/>
      <c r="H140" s="103"/>
      <c r="I140" s="103"/>
      <c r="J140" s="103"/>
      <c r="K140" s="76"/>
    </row>
    <row r="141" spans="1:11" s="9" customFormat="1" ht="12.75" hidden="1" customHeight="1" x14ac:dyDescent="0.2">
      <c r="A141" s="14">
        <v>123</v>
      </c>
      <c r="B141" s="87" t="s">
        <v>46</v>
      </c>
      <c r="C141" s="87">
        <v>1086</v>
      </c>
      <c r="D141" s="87">
        <v>214</v>
      </c>
      <c r="E141" s="87">
        <v>99</v>
      </c>
      <c r="F141" s="87">
        <v>95</v>
      </c>
      <c r="G141" s="87">
        <v>138</v>
      </c>
      <c r="H141" s="87">
        <v>180</v>
      </c>
      <c r="I141" s="87">
        <v>180</v>
      </c>
      <c r="J141" s="103"/>
      <c r="K141" s="76"/>
    </row>
    <row r="142" spans="1:11" s="9" customFormat="1" ht="12.75" hidden="1" customHeight="1" x14ac:dyDescent="0.2">
      <c r="A142" s="14">
        <v>124</v>
      </c>
      <c r="B142" s="15" t="s">
        <v>37</v>
      </c>
      <c r="C142" s="18"/>
      <c r="D142" s="28"/>
      <c r="E142" s="28"/>
      <c r="F142" s="28"/>
      <c r="G142" s="29"/>
      <c r="H142" s="29"/>
      <c r="I142" s="29"/>
      <c r="J142" s="103"/>
      <c r="K142" s="76"/>
    </row>
    <row r="143" spans="1:11" s="9" customFormat="1" ht="12.75" hidden="1" customHeight="1" x14ac:dyDescent="0.2">
      <c r="A143" s="14">
        <v>125</v>
      </c>
      <c r="B143" s="80" t="s">
        <v>45</v>
      </c>
      <c r="C143" s="29"/>
      <c r="D143" s="24"/>
      <c r="E143" s="28"/>
      <c r="F143" s="28"/>
      <c r="G143" s="28"/>
      <c r="H143" s="28"/>
      <c r="I143" s="28"/>
      <c r="J143" s="103"/>
      <c r="K143" s="76"/>
    </row>
    <row r="144" spans="1:11" s="9" customFormat="1" ht="12.75" hidden="1" customHeight="1" x14ac:dyDescent="0.2">
      <c r="A144" s="14">
        <v>126</v>
      </c>
      <c r="B144" s="80" t="s">
        <v>12</v>
      </c>
      <c r="C144" s="16">
        <v>1151</v>
      </c>
      <c r="D144" s="16">
        <v>224</v>
      </c>
      <c r="E144" s="16">
        <v>109</v>
      </c>
      <c r="F144" s="16">
        <v>100</v>
      </c>
      <c r="G144" s="16">
        <v>148</v>
      </c>
      <c r="H144" s="16">
        <v>190</v>
      </c>
      <c r="I144" s="16">
        <v>190</v>
      </c>
      <c r="J144" s="103"/>
      <c r="K144" s="76"/>
    </row>
    <row r="145" spans="1:11" s="9" customFormat="1" ht="12.75" hidden="1" customHeight="1" x14ac:dyDescent="0.2">
      <c r="A145" s="14">
        <v>127</v>
      </c>
      <c r="B145" s="80" t="s">
        <v>44</v>
      </c>
      <c r="C145" s="29"/>
      <c r="D145" s="24"/>
      <c r="E145" s="28"/>
      <c r="F145" s="28"/>
      <c r="G145" s="28"/>
      <c r="H145" s="28"/>
      <c r="I145" s="28"/>
      <c r="J145" s="103"/>
      <c r="K145" s="76"/>
    </row>
    <row r="146" spans="1:11" s="9" customFormat="1" ht="12.75" hidden="1" customHeight="1" x14ac:dyDescent="0.2">
      <c r="A146" s="14">
        <v>128</v>
      </c>
      <c r="B146" s="80" t="s">
        <v>29</v>
      </c>
      <c r="C146" s="29"/>
      <c r="D146" s="24"/>
      <c r="E146" s="28"/>
      <c r="F146" s="28"/>
      <c r="G146" s="28"/>
      <c r="H146" s="28"/>
      <c r="I146" s="28"/>
      <c r="J146" s="103"/>
      <c r="K146" s="76"/>
    </row>
    <row r="147" spans="1:11" s="9" customFormat="1" ht="45" customHeight="1" x14ac:dyDescent="0.2">
      <c r="A147" s="14">
        <v>129</v>
      </c>
      <c r="B147" s="80" t="s">
        <v>119</v>
      </c>
      <c r="C147" s="35" t="s">
        <v>73</v>
      </c>
      <c r="D147" s="35" t="s">
        <v>73</v>
      </c>
      <c r="E147" s="35" t="s">
        <v>73</v>
      </c>
      <c r="F147" s="35" t="s">
        <v>73</v>
      </c>
      <c r="G147" s="35" t="s">
        <v>73</v>
      </c>
      <c r="H147" s="35" t="s">
        <v>73</v>
      </c>
      <c r="I147" s="35" t="s">
        <v>73</v>
      </c>
      <c r="J147" s="103" t="s">
        <v>166</v>
      </c>
      <c r="K147" s="76"/>
    </row>
    <row r="148" spans="1:11" s="9" customFormat="1" ht="12.75" hidden="1" customHeight="1" x14ac:dyDescent="0.2">
      <c r="A148" s="14">
        <v>130</v>
      </c>
      <c r="B148" s="86" t="s">
        <v>70</v>
      </c>
      <c r="C148" s="148">
        <v>1086</v>
      </c>
      <c r="D148" s="97">
        <v>214</v>
      </c>
      <c r="E148" s="97">
        <v>99</v>
      </c>
      <c r="F148" s="97">
        <v>95</v>
      </c>
      <c r="G148" s="97">
        <v>138</v>
      </c>
      <c r="H148" s="97">
        <v>180</v>
      </c>
      <c r="I148" s="97">
        <v>180</v>
      </c>
      <c r="J148" s="97"/>
      <c r="K148" s="76"/>
    </row>
    <row r="149" spans="1:11" s="9" customFormat="1" ht="12.75" hidden="1" customHeight="1" x14ac:dyDescent="0.2">
      <c r="A149" s="14">
        <v>131</v>
      </c>
      <c r="B149" s="86" t="s">
        <v>44</v>
      </c>
      <c r="C149" s="148" t="s">
        <v>47</v>
      </c>
      <c r="D149" s="97"/>
      <c r="E149" s="97"/>
      <c r="F149" s="97"/>
      <c r="G149" s="97"/>
      <c r="H149" s="97"/>
      <c r="I149" s="97"/>
      <c r="J149" s="97"/>
      <c r="K149" s="76"/>
    </row>
    <row r="150" spans="1:11" s="9" customFormat="1" ht="12.75" hidden="1" customHeight="1" x14ac:dyDescent="0.2">
      <c r="A150" s="14">
        <v>132</v>
      </c>
      <c r="B150" s="86" t="s">
        <v>29</v>
      </c>
      <c r="C150" s="148" t="s">
        <v>47</v>
      </c>
      <c r="D150" s="97"/>
      <c r="E150" s="97"/>
      <c r="F150" s="97"/>
      <c r="G150" s="100"/>
      <c r="H150" s="100"/>
      <c r="I150" s="100"/>
      <c r="J150" s="97"/>
      <c r="K150" s="76"/>
    </row>
    <row r="151" spans="1:11" s="9" customFormat="1" ht="12.75" hidden="1" customHeight="1" x14ac:dyDescent="0.2">
      <c r="A151" s="14">
        <v>133</v>
      </c>
      <c r="B151" s="86" t="s">
        <v>37</v>
      </c>
      <c r="C151" s="148">
        <v>1086</v>
      </c>
      <c r="D151" s="97">
        <v>214</v>
      </c>
      <c r="E151" s="97">
        <v>99</v>
      </c>
      <c r="F151" s="97">
        <v>95</v>
      </c>
      <c r="G151" s="97">
        <v>138</v>
      </c>
      <c r="H151" s="97">
        <v>180</v>
      </c>
      <c r="I151" s="97">
        <v>180</v>
      </c>
      <c r="J151" s="97"/>
      <c r="K151" s="76"/>
    </row>
    <row r="152" spans="1:11" s="9" customFormat="1" ht="12.75" hidden="1" customHeight="1" x14ac:dyDescent="0.2">
      <c r="A152" s="14">
        <v>134</v>
      </c>
      <c r="B152" s="80" t="s">
        <v>48</v>
      </c>
      <c r="C152" s="129" t="s">
        <v>20</v>
      </c>
      <c r="D152" s="103" t="s">
        <v>20</v>
      </c>
      <c r="E152" s="103" t="s">
        <v>20</v>
      </c>
      <c r="F152" s="103" t="s">
        <v>20</v>
      </c>
      <c r="G152" s="103" t="s">
        <v>20</v>
      </c>
      <c r="H152" s="103" t="s">
        <v>20</v>
      </c>
      <c r="I152" s="103"/>
      <c r="J152" s="103"/>
      <c r="K152" s="76"/>
    </row>
    <row r="153" spans="1:11" s="9" customFormat="1" ht="116.25" customHeight="1" x14ac:dyDescent="0.2">
      <c r="A153" s="14">
        <v>135</v>
      </c>
      <c r="B153" s="80" t="s">
        <v>120</v>
      </c>
      <c r="C153" s="35" t="s">
        <v>73</v>
      </c>
      <c r="D153" s="35" t="s">
        <v>73</v>
      </c>
      <c r="E153" s="35" t="s">
        <v>73</v>
      </c>
      <c r="F153" s="35" t="s">
        <v>73</v>
      </c>
      <c r="G153" s="35" t="s">
        <v>73</v>
      </c>
      <c r="H153" s="35" t="s">
        <v>73</v>
      </c>
      <c r="I153" s="35" t="s">
        <v>73</v>
      </c>
      <c r="J153" s="103" t="s">
        <v>167</v>
      </c>
      <c r="K153" s="76"/>
    </row>
    <row r="154" spans="1:11" s="9" customFormat="1" ht="78.75" customHeight="1" x14ac:dyDescent="0.2">
      <c r="A154" s="14">
        <v>136</v>
      </c>
      <c r="B154" s="61" t="s">
        <v>121</v>
      </c>
      <c r="C154" s="35" t="s">
        <v>73</v>
      </c>
      <c r="D154" s="35" t="s">
        <v>73</v>
      </c>
      <c r="E154" s="35" t="s">
        <v>73</v>
      </c>
      <c r="F154" s="35" t="s">
        <v>73</v>
      </c>
      <c r="G154" s="35" t="s">
        <v>73</v>
      </c>
      <c r="H154" s="35" t="s">
        <v>73</v>
      </c>
      <c r="I154" s="35" t="s">
        <v>73</v>
      </c>
      <c r="J154" s="103" t="s">
        <v>168</v>
      </c>
      <c r="K154" s="76"/>
    </row>
    <row r="155" spans="1:11" s="9" customFormat="1" ht="54.75" customHeight="1" x14ac:dyDescent="0.2">
      <c r="A155" s="14">
        <v>137</v>
      </c>
      <c r="B155" s="80" t="s">
        <v>202</v>
      </c>
      <c r="C155" s="35" t="s">
        <v>73</v>
      </c>
      <c r="D155" s="35" t="s">
        <v>73</v>
      </c>
      <c r="E155" s="35" t="s">
        <v>73</v>
      </c>
      <c r="F155" s="35" t="s">
        <v>73</v>
      </c>
      <c r="G155" s="35" t="s">
        <v>73</v>
      </c>
      <c r="H155" s="35" t="s">
        <v>73</v>
      </c>
      <c r="I155" s="35" t="s">
        <v>73</v>
      </c>
      <c r="J155" s="103" t="s">
        <v>169</v>
      </c>
      <c r="K155" s="76"/>
    </row>
    <row r="156" spans="1:11" s="9" customFormat="1" ht="142.5" customHeight="1" x14ac:dyDescent="0.2">
      <c r="A156" s="14">
        <v>138</v>
      </c>
      <c r="B156" s="30" t="s">
        <v>200</v>
      </c>
      <c r="C156" s="35" t="s">
        <v>73</v>
      </c>
      <c r="D156" s="35" t="s">
        <v>73</v>
      </c>
      <c r="E156" s="35" t="s">
        <v>73</v>
      </c>
      <c r="F156" s="35" t="s">
        <v>73</v>
      </c>
      <c r="G156" s="35" t="s">
        <v>73</v>
      </c>
      <c r="H156" s="35" t="s">
        <v>73</v>
      </c>
      <c r="I156" s="35" t="s">
        <v>73</v>
      </c>
      <c r="J156" s="103" t="s">
        <v>181</v>
      </c>
      <c r="K156" s="76"/>
    </row>
    <row r="157" spans="1:11" s="17" customFormat="1" ht="76.5" x14ac:dyDescent="0.2">
      <c r="A157" s="14">
        <v>139</v>
      </c>
      <c r="B157" s="80" t="s">
        <v>201</v>
      </c>
      <c r="C157" s="35" t="s">
        <v>73</v>
      </c>
      <c r="D157" s="35" t="s">
        <v>73</v>
      </c>
      <c r="E157" s="35" t="s">
        <v>73</v>
      </c>
      <c r="F157" s="35" t="s">
        <v>73</v>
      </c>
      <c r="G157" s="35" t="s">
        <v>73</v>
      </c>
      <c r="H157" s="35" t="s">
        <v>73</v>
      </c>
      <c r="I157" s="35" t="s">
        <v>73</v>
      </c>
      <c r="J157" s="103" t="s">
        <v>182</v>
      </c>
      <c r="K157" s="76"/>
    </row>
    <row r="158" spans="1:11" s="17" customFormat="1" ht="102.75" customHeight="1" x14ac:dyDescent="0.2">
      <c r="A158" s="14">
        <v>140</v>
      </c>
      <c r="B158" s="80" t="s">
        <v>199</v>
      </c>
      <c r="C158" s="35" t="s">
        <v>73</v>
      </c>
      <c r="D158" s="35" t="s">
        <v>73</v>
      </c>
      <c r="E158" s="35" t="s">
        <v>73</v>
      </c>
      <c r="F158" s="35" t="s">
        <v>73</v>
      </c>
      <c r="G158" s="35" t="s">
        <v>73</v>
      </c>
      <c r="H158" s="35" t="s">
        <v>73</v>
      </c>
      <c r="I158" s="35" t="s">
        <v>73</v>
      </c>
      <c r="J158" s="103" t="s">
        <v>183</v>
      </c>
      <c r="K158" s="76"/>
    </row>
    <row r="159" spans="1:11" s="9" customFormat="1" ht="0.75" hidden="1" customHeight="1" x14ac:dyDescent="0.2">
      <c r="A159" s="14">
        <v>141</v>
      </c>
      <c r="B159" s="80" t="s">
        <v>51</v>
      </c>
      <c r="C159" s="18"/>
      <c r="D159" s="103"/>
      <c r="E159" s="103"/>
      <c r="F159" s="103"/>
      <c r="G159" s="103"/>
      <c r="H159" s="103"/>
      <c r="I159" s="103"/>
      <c r="J159" s="103"/>
      <c r="K159" s="76"/>
    </row>
    <row r="160" spans="1:11" s="9" customFormat="1" ht="12.75" hidden="1" customHeight="1" x14ac:dyDescent="0.2">
      <c r="A160" s="14">
        <v>142</v>
      </c>
      <c r="B160" s="80" t="s">
        <v>52</v>
      </c>
      <c r="C160" s="18"/>
      <c r="D160" s="103"/>
      <c r="E160" s="103"/>
      <c r="F160" s="103"/>
      <c r="G160" s="103"/>
      <c r="H160" s="103"/>
      <c r="I160" s="103"/>
      <c r="J160" s="93" t="s">
        <v>53</v>
      </c>
      <c r="K160" s="76"/>
    </row>
    <row r="161" spans="1:11" s="9" customFormat="1" ht="12.75" hidden="1" customHeight="1" x14ac:dyDescent="0.2">
      <c r="A161" s="14">
        <v>143</v>
      </c>
      <c r="B161" s="61" t="s">
        <v>71</v>
      </c>
      <c r="C161" s="18"/>
      <c r="D161" s="103"/>
      <c r="E161" s="103"/>
      <c r="F161" s="103"/>
      <c r="G161" s="103"/>
      <c r="H161" s="103"/>
      <c r="I161" s="103"/>
      <c r="J161" s="103" t="s">
        <v>53</v>
      </c>
      <c r="K161" s="76"/>
    </row>
    <row r="162" spans="1:11" s="9" customFormat="1" ht="12.75" hidden="1" customHeight="1" x14ac:dyDescent="0.2">
      <c r="A162" s="14">
        <v>144</v>
      </c>
      <c r="B162" s="80" t="s">
        <v>54</v>
      </c>
      <c r="C162" s="18" t="s">
        <v>49</v>
      </c>
      <c r="D162" s="103" t="s">
        <v>49</v>
      </c>
      <c r="E162" s="103" t="s">
        <v>49</v>
      </c>
      <c r="F162" s="103" t="s">
        <v>49</v>
      </c>
      <c r="G162" s="103" t="s">
        <v>49</v>
      </c>
      <c r="H162" s="103" t="s">
        <v>49</v>
      </c>
      <c r="I162" s="103" t="s">
        <v>47</v>
      </c>
      <c r="J162" s="22" t="s">
        <v>53</v>
      </c>
      <c r="K162" s="76"/>
    </row>
    <row r="163" spans="1:11" s="9" customFormat="1" ht="12.75" hidden="1" customHeight="1" x14ac:dyDescent="0.2">
      <c r="A163" s="14">
        <v>145</v>
      </c>
      <c r="B163" s="80" t="s">
        <v>55</v>
      </c>
      <c r="C163" s="141">
        <v>5</v>
      </c>
      <c r="D163" s="103">
        <v>5</v>
      </c>
      <c r="E163" s="103" t="s">
        <v>47</v>
      </c>
      <c r="F163" s="103" t="s">
        <v>47</v>
      </c>
      <c r="G163" s="103" t="s">
        <v>47</v>
      </c>
      <c r="H163" s="103" t="s">
        <v>47</v>
      </c>
      <c r="I163" s="103" t="s">
        <v>47</v>
      </c>
      <c r="J163" s="22" t="s">
        <v>53</v>
      </c>
      <c r="K163" s="76"/>
    </row>
    <row r="164" spans="1:11" s="9" customFormat="1" ht="12.75" hidden="1" customHeight="1" x14ac:dyDescent="0.2">
      <c r="A164" s="14">
        <v>146</v>
      </c>
      <c r="B164" s="80" t="s">
        <v>37</v>
      </c>
      <c r="C164" s="141">
        <v>5</v>
      </c>
      <c r="D164" s="19">
        <v>5</v>
      </c>
      <c r="E164" s="20" t="s">
        <v>47</v>
      </c>
      <c r="F164" s="20" t="s">
        <v>47</v>
      </c>
      <c r="G164" s="20" t="s">
        <v>47</v>
      </c>
      <c r="H164" s="20" t="s">
        <v>47</v>
      </c>
      <c r="I164" s="20" t="s">
        <v>47</v>
      </c>
      <c r="J164" s="23" t="s">
        <v>53</v>
      </c>
      <c r="K164" s="76"/>
    </row>
    <row r="165" spans="1:11" s="9" customFormat="1" ht="182.25" customHeight="1" x14ac:dyDescent="0.2">
      <c r="A165" s="14">
        <v>147</v>
      </c>
      <c r="B165" s="80" t="s">
        <v>196</v>
      </c>
      <c r="C165" s="140">
        <f>SUM(D165+E165+F165+G165+H165+I165)</f>
        <v>1070</v>
      </c>
      <c r="D165" s="31">
        <v>180</v>
      </c>
      <c r="E165" s="31">
        <v>170</v>
      </c>
      <c r="F165" s="31">
        <v>180</v>
      </c>
      <c r="G165" s="31">
        <v>180</v>
      </c>
      <c r="H165" s="31">
        <v>180</v>
      </c>
      <c r="I165" s="31">
        <v>180</v>
      </c>
      <c r="J165" s="79" t="s">
        <v>184</v>
      </c>
      <c r="K165" s="76"/>
    </row>
    <row r="166" spans="1:11" s="9" customFormat="1" ht="15" customHeight="1" x14ac:dyDescent="0.2">
      <c r="A166" s="14">
        <v>148</v>
      </c>
      <c r="B166" s="70" t="s">
        <v>28</v>
      </c>
      <c r="C166" s="140">
        <f>SUM(D166+E166+F166+G166+H166+I166)</f>
        <v>1070</v>
      </c>
      <c r="D166" s="31">
        <v>180</v>
      </c>
      <c r="E166" s="31">
        <v>170</v>
      </c>
      <c r="F166" s="31">
        <v>180</v>
      </c>
      <c r="G166" s="31">
        <v>180</v>
      </c>
      <c r="H166" s="31">
        <v>180</v>
      </c>
      <c r="I166" s="31">
        <v>180</v>
      </c>
      <c r="J166" s="79" t="s">
        <v>74</v>
      </c>
      <c r="K166" s="76"/>
    </row>
    <row r="167" spans="1:11" s="9" customFormat="1" ht="18" customHeight="1" x14ac:dyDescent="0.2">
      <c r="A167" s="14">
        <v>149</v>
      </c>
      <c r="B167" s="80" t="s">
        <v>29</v>
      </c>
      <c r="C167" s="140">
        <v>0</v>
      </c>
      <c r="D167" s="31">
        <v>0</v>
      </c>
      <c r="E167" s="31">
        <v>0</v>
      </c>
      <c r="F167" s="31">
        <v>0</v>
      </c>
      <c r="G167" s="31">
        <v>0</v>
      </c>
      <c r="H167" s="31">
        <v>0</v>
      </c>
      <c r="I167" s="31">
        <v>0</v>
      </c>
      <c r="J167" s="79" t="s">
        <v>74</v>
      </c>
      <c r="K167" s="76"/>
    </row>
    <row r="168" spans="1:11" s="9" customFormat="1" x14ac:dyDescent="0.2">
      <c r="A168" s="14">
        <v>150</v>
      </c>
      <c r="B168" s="32" t="s">
        <v>37</v>
      </c>
      <c r="C168" s="140">
        <f>SUM(D168+E168+F168+G168+H168+I168)</f>
        <v>1070</v>
      </c>
      <c r="D168" s="31">
        <v>180</v>
      </c>
      <c r="E168" s="31">
        <v>170</v>
      </c>
      <c r="F168" s="31">
        <v>180</v>
      </c>
      <c r="G168" s="31">
        <v>180</v>
      </c>
      <c r="H168" s="31">
        <v>180</v>
      </c>
      <c r="I168" s="31">
        <v>180</v>
      </c>
      <c r="J168" s="79" t="s">
        <v>74</v>
      </c>
      <c r="K168" s="76"/>
    </row>
    <row r="169" spans="1:11" s="9" customFormat="1" ht="76.5" x14ac:dyDescent="0.2">
      <c r="A169" s="14">
        <v>151</v>
      </c>
      <c r="B169" s="32" t="s">
        <v>226</v>
      </c>
      <c r="C169" s="35" t="s">
        <v>73</v>
      </c>
      <c r="D169" s="35" t="s">
        <v>73</v>
      </c>
      <c r="E169" s="35" t="s">
        <v>73</v>
      </c>
      <c r="F169" s="35" t="s">
        <v>73</v>
      </c>
      <c r="G169" s="35" t="s">
        <v>73</v>
      </c>
      <c r="H169" s="35" t="s">
        <v>73</v>
      </c>
      <c r="I169" s="35" t="s">
        <v>73</v>
      </c>
      <c r="J169" s="79" t="s">
        <v>185</v>
      </c>
      <c r="K169" s="76"/>
    </row>
    <row r="170" spans="1:11" s="9" customFormat="1" ht="76.5" x14ac:dyDescent="0.2">
      <c r="A170" s="14">
        <v>152</v>
      </c>
      <c r="B170" s="39" t="s">
        <v>197</v>
      </c>
      <c r="C170" s="35" t="s">
        <v>73</v>
      </c>
      <c r="D170" s="35" t="s">
        <v>73</v>
      </c>
      <c r="E170" s="35" t="s">
        <v>73</v>
      </c>
      <c r="F170" s="35" t="s">
        <v>73</v>
      </c>
      <c r="G170" s="35" t="s">
        <v>73</v>
      </c>
      <c r="H170" s="35" t="s">
        <v>73</v>
      </c>
      <c r="I170" s="35" t="s">
        <v>73</v>
      </c>
      <c r="J170" s="92" t="s">
        <v>194</v>
      </c>
      <c r="K170" s="76"/>
    </row>
    <row r="171" spans="1:11" s="9" customFormat="1" ht="0.75" hidden="1" customHeight="1" x14ac:dyDescent="0.2">
      <c r="A171" s="14">
        <v>153</v>
      </c>
      <c r="B171" s="39" t="s">
        <v>57</v>
      </c>
      <c r="C171" s="35" t="s">
        <v>49</v>
      </c>
      <c r="D171" s="35" t="s">
        <v>49</v>
      </c>
      <c r="E171" s="35" t="s">
        <v>49</v>
      </c>
      <c r="F171" s="35" t="s">
        <v>49</v>
      </c>
      <c r="G171" s="35" t="s">
        <v>49</v>
      </c>
      <c r="H171" s="35" t="s">
        <v>49</v>
      </c>
      <c r="I171" s="35" t="s">
        <v>47</v>
      </c>
      <c r="J171" s="92" t="s">
        <v>56</v>
      </c>
      <c r="K171" s="76"/>
    </row>
    <row r="172" spans="1:11" s="9" customFormat="1" ht="12.75" hidden="1" customHeight="1" x14ac:dyDescent="0.2">
      <c r="A172" s="14">
        <v>154</v>
      </c>
      <c r="B172" s="32" t="s">
        <v>58</v>
      </c>
      <c r="C172" s="35" t="s">
        <v>49</v>
      </c>
      <c r="D172" s="35" t="s">
        <v>49</v>
      </c>
      <c r="E172" s="35" t="s">
        <v>49</v>
      </c>
      <c r="F172" s="35" t="s">
        <v>49</v>
      </c>
      <c r="G172" s="35" t="s">
        <v>49</v>
      </c>
      <c r="H172" s="35" t="s">
        <v>49</v>
      </c>
      <c r="I172" s="35" t="s">
        <v>47</v>
      </c>
      <c r="J172" s="92" t="s">
        <v>56</v>
      </c>
      <c r="K172" s="76"/>
    </row>
    <row r="173" spans="1:11" s="9" customFormat="1" ht="12.75" hidden="1" customHeight="1" x14ac:dyDescent="0.2">
      <c r="A173" s="14">
        <v>155</v>
      </c>
      <c r="B173" s="211" t="s">
        <v>69</v>
      </c>
      <c r="C173" s="212"/>
      <c r="D173" s="212"/>
      <c r="E173" s="212"/>
      <c r="F173" s="212"/>
      <c r="G173" s="212"/>
      <c r="H173" s="212"/>
      <c r="I173" s="212"/>
      <c r="J173" s="213"/>
      <c r="K173" s="76"/>
    </row>
    <row r="174" spans="1:11" s="9" customFormat="1" ht="12.75" hidden="1" customHeight="1" x14ac:dyDescent="0.2">
      <c r="A174" s="14">
        <v>156</v>
      </c>
      <c r="B174" s="95" t="s">
        <v>59</v>
      </c>
      <c r="C174" s="96"/>
      <c r="D174" s="96"/>
      <c r="E174" s="96"/>
      <c r="F174" s="96"/>
      <c r="G174" s="96"/>
      <c r="H174" s="96"/>
      <c r="I174" s="96"/>
      <c r="J174" s="97"/>
      <c r="K174" s="76"/>
    </row>
    <row r="175" spans="1:11" s="9" customFormat="1" ht="12.75" hidden="1" customHeight="1" x14ac:dyDescent="0.2">
      <c r="A175" s="14">
        <v>157</v>
      </c>
      <c r="B175" s="95" t="s">
        <v>37</v>
      </c>
      <c r="C175" s="96">
        <v>65</v>
      </c>
      <c r="D175" s="98">
        <v>10</v>
      </c>
      <c r="E175" s="98">
        <v>10</v>
      </c>
      <c r="F175" s="98">
        <v>5</v>
      </c>
      <c r="G175" s="98">
        <v>10</v>
      </c>
      <c r="H175" s="98">
        <v>10</v>
      </c>
      <c r="I175" s="98">
        <v>10</v>
      </c>
      <c r="J175" s="99">
        <v>10</v>
      </c>
      <c r="K175" s="76"/>
    </row>
    <row r="176" spans="1:11" s="9" customFormat="1" ht="12.75" hidden="1" customHeight="1" x14ac:dyDescent="0.2">
      <c r="A176" s="14">
        <v>158</v>
      </c>
      <c r="B176" s="32" t="s">
        <v>60</v>
      </c>
      <c r="C176" s="31" t="s">
        <v>20</v>
      </c>
      <c r="D176" s="38" t="s">
        <v>20</v>
      </c>
      <c r="E176" s="38" t="s">
        <v>20</v>
      </c>
      <c r="F176" s="38" t="s">
        <v>20</v>
      </c>
      <c r="G176" s="38" t="s">
        <v>20</v>
      </c>
      <c r="H176" s="38" t="s">
        <v>20</v>
      </c>
      <c r="I176" s="38"/>
      <c r="J176" s="103"/>
      <c r="K176" s="76"/>
    </row>
    <row r="177" spans="1:11" s="9" customFormat="1" ht="12.75" hidden="1" customHeight="1" x14ac:dyDescent="0.2">
      <c r="A177" s="14">
        <v>159</v>
      </c>
      <c r="B177" s="32" t="s">
        <v>61</v>
      </c>
      <c r="C177" s="31" t="s">
        <v>49</v>
      </c>
      <c r="D177" s="38" t="s">
        <v>49</v>
      </c>
      <c r="E177" s="38" t="s">
        <v>49</v>
      </c>
      <c r="F177" s="38" t="s">
        <v>49</v>
      </c>
      <c r="G177" s="38" t="s">
        <v>49</v>
      </c>
      <c r="H177" s="38" t="s">
        <v>49</v>
      </c>
      <c r="I177" s="38" t="s">
        <v>47</v>
      </c>
      <c r="J177" s="92" t="s">
        <v>62</v>
      </c>
      <c r="K177" s="76"/>
    </row>
    <row r="178" spans="1:11" s="9" customFormat="1" ht="12.75" hidden="1" customHeight="1" x14ac:dyDescent="0.2">
      <c r="A178" s="14">
        <v>160</v>
      </c>
      <c r="B178" s="32" t="s">
        <v>50</v>
      </c>
      <c r="C178" s="31" t="s">
        <v>49</v>
      </c>
      <c r="D178" s="38" t="s">
        <v>49</v>
      </c>
      <c r="E178" s="38" t="s">
        <v>49</v>
      </c>
      <c r="F178" s="38" t="s">
        <v>49</v>
      </c>
      <c r="G178" s="38" t="s">
        <v>49</v>
      </c>
      <c r="H178" s="38" t="s">
        <v>49</v>
      </c>
      <c r="I178" s="38" t="s">
        <v>47</v>
      </c>
      <c r="J178" s="92" t="s">
        <v>62</v>
      </c>
      <c r="K178" s="76"/>
    </row>
    <row r="179" spans="1:11" s="9" customFormat="1" ht="12.75" hidden="1" customHeight="1" x14ac:dyDescent="0.2">
      <c r="A179" s="14">
        <v>161</v>
      </c>
      <c r="B179" s="32" t="s">
        <v>63</v>
      </c>
      <c r="C179" s="31" t="s">
        <v>49</v>
      </c>
      <c r="D179" s="38" t="s">
        <v>49</v>
      </c>
      <c r="E179" s="38" t="s">
        <v>49</v>
      </c>
      <c r="F179" s="38" t="s">
        <v>49</v>
      </c>
      <c r="G179" s="38" t="s">
        <v>49</v>
      </c>
      <c r="H179" s="38" t="s">
        <v>49</v>
      </c>
      <c r="I179" s="38" t="s">
        <v>47</v>
      </c>
      <c r="J179" s="92" t="s">
        <v>62</v>
      </c>
      <c r="K179" s="76"/>
    </row>
    <row r="180" spans="1:11" s="9" customFormat="1" ht="12.75" hidden="1" customHeight="1" x14ac:dyDescent="0.2">
      <c r="A180" s="14">
        <v>162</v>
      </c>
      <c r="B180" s="32" t="s">
        <v>64</v>
      </c>
      <c r="C180" s="31" t="s">
        <v>49</v>
      </c>
      <c r="D180" s="38" t="s">
        <v>49</v>
      </c>
      <c r="E180" s="38" t="s">
        <v>49</v>
      </c>
      <c r="F180" s="38" t="s">
        <v>49</v>
      </c>
      <c r="G180" s="38" t="s">
        <v>49</v>
      </c>
      <c r="H180" s="38" t="s">
        <v>49</v>
      </c>
      <c r="I180" s="38" t="s">
        <v>47</v>
      </c>
      <c r="J180" s="92" t="s">
        <v>62</v>
      </c>
      <c r="K180" s="76"/>
    </row>
    <row r="181" spans="1:11" s="9" customFormat="1" ht="12.75" hidden="1" customHeight="1" x14ac:dyDescent="0.2">
      <c r="A181" s="14">
        <v>163</v>
      </c>
      <c r="B181" s="32" t="s">
        <v>65</v>
      </c>
      <c r="C181" s="31" t="s">
        <v>49</v>
      </c>
      <c r="D181" s="38" t="s">
        <v>49</v>
      </c>
      <c r="E181" s="38" t="s">
        <v>49</v>
      </c>
      <c r="F181" s="38" t="s">
        <v>49</v>
      </c>
      <c r="G181" s="38" t="s">
        <v>49</v>
      </c>
      <c r="H181" s="38" t="s">
        <v>49</v>
      </c>
      <c r="I181" s="38" t="s">
        <v>47</v>
      </c>
      <c r="J181" s="92" t="s">
        <v>62</v>
      </c>
      <c r="K181" s="76"/>
    </row>
    <row r="182" spans="1:11" s="9" customFormat="1" ht="12.75" hidden="1" customHeight="1" x14ac:dyDescent="0.2">
      <c r="A182" s="14">
        <v>164</v>
      </c>
      <c r="B182" s="39" t="s">
        <v>72</v>
      </c>
      <c r="C182" s="90" t="s">
        <v>20</v>
      </c>
      <c r="D182" s="91" t="s">
        <v>20</v>
      </c>
      <c r="E182" s="91" t="s">
        <v>20</v>
      </c>
      <c r="F182" s="91" t="s">
        <v>20</v>
      </c>
      <c r="G182" s="91" t="s">
        <v>20</v>
      </c>
      <c r="H182" s="91" t="s">
        <v>20</v>
      </c>
      <c r="I182" s="91" t="s">
        <v>20</v>
      </c>
      <c r="J182" s="61"/>
      <c r="K182" s="76"/>
    </row>
    <row r="183" spans="1:11" s="9" customFormat="1" ht="12.75" hidden="1" customHeight="1" x14ac:dyDescent="0.2">
      <c r="A183" s="14">
        <v>165</v>
      </c>
      <c r="B183" s="32" t="s">
        <v>66</v>
      </c>
      <c r="C183" s="33"/>
      <c r="D183" s="37"/>
      <c r="E183" s="37"/>
      <c r="F183" s="37"/>
      <c r="G183" s="37"/>
      <c r="H183" s="37"/>
      <c r="I183" s="37"/>
      <c r="J183" s="79"/>
      <c r="K183" s="76"/>
    </row>
    <row r="184" spans="1:11" s="9" customFormat="1" ht="12.75" hidden="1" customHeight="1" x14ac:dyDescent="0.2">
      <c r="A184" s="14">
        <v>166</v>
      </c>
      <c r="B184" s="32" t="s">
        <v>67</v>
      </c>
      <c r="C184" s="33" t="s">
        <v>49</v>
      </c>
      <c r="D184" s="37" t="s">
        <v>49</v>
      </c>
      <c r="E184" s="37" t="s">
        <v>49</v>
      </c>
      <c r="F184" s="37" t="s">
        <v>49</v>
      </c>
      <c r="G184" s="37" t="s">
        <v>49</v>
      </c>
      <c r="H184" s="37" t="s">
        <v>49</v>
      </c>
      <c r="I184" s="37" t="s">
        <v>49</v>
      </c>
      <c r="J184" s="103" t="s">
        <v>47</v>
      </c>
      <c r="K184" s="76"/>
    </row>
    <row r="185" spans="1:11" s="9" customFormat="1" ht="76.5" x14ac:dyDescent="0.2">
      <c r="A185" s="14">
        <v>167</v>
      </c>
      <c r="B185" s="67" t="s">
        <v>198</v>
      </c>
      <c r="C185" s="35" t="s">
        <v>73</v>
      </c>
      <c r="D185" s="35" t="s">
        <v>73</v>
      </c>
      <c r="E185" s="35" t="s">
        <v>73</v>
      </c>
      <c r="F185" s="35" t="s">
        <v>73</v>
      </c>
      <c r="G185" s="35" t="s">
        <v>73</v>
      </c>
      <c r="H185" s="35" t="s">
        <v>73</v>
      </c>
      <c r="I185" s="35" t="s">
        <v>73</v>
      </c>
      <c r="J185" s="79" t="s">
        <v>194</v>
      </c>
      <c r="K185" s="76"/>
    </row>
    <row r="186" spans="1:11" s="9" customFormat="1" ht="87.75" customHeight="1" x14ac:dyDescent="0.2">
      <c r="A186" s="14">
        <v>168</v>
      </c>
      <c r="B186" s="32" t="s">
        <v>148</v>
      </c>
      <c r="C186" s="140">
        <v>60</v>
      </c>
      <c r="D186" s="151">
        <v>10</v>
      </c>
      <c r="E186" s="151">
        <v>10</v>
      </c>
      <c r="F186" s="151">
        <v>10</v>
      </c>
      <c r="G186" s="151">
        <v>10</v>
      </c>
      <c r="H186" s="151">
        <v>10</v>
      </c>
      <c r="I186" s="151">
        <v>10</v>
      </c>
      <c r="J186" s="79" t="s">
        <v>186</v>
      </c>
      <c r="K186" s="76"/>
    </row>
    <row r="187" spans="1:11" s="9" customFormat="1" x14ac:dyDescent="0.2">
      <c r="A187" s="14">
        <v>169</v>
      </c>
      <c r="B187" s="70" t="s">
        <v>28</v>
      </c>
      <c r="C187" s="140">
        <f>SUM(D187+E187+F187+G187+H187+I187)</f>
        <v>60</v>
      </c>
      <c r="D187" s="151">
        <v>10</v>
      </c>
      <c r="E187" s="151">
        <v>10</v>
      </c>
      <c r="F187" s="151">
        <v>10</v>
      </c>
      <c r="G187" s="151">
        <v>10</v>
      </c>
      <c r="H187" s="151">
        <v>10</v>
      </c>
      <c r="I187" s="151">
        <v>10</v>
      </c>
      <c r="J187" s="79" t="s">
        <v>74</v>
      </c>
      <c r="K187" s="76"/>
    </row>
    <row r="188" spans="1:11" s="9" customFormat="1" x14ac:dyDescent="0.2">
      <c r="A188" s="14">
        <v>170</v>
      </c>
      <c r="B188" s="80" t="s">
        <v>29</v>
      </c>
      <c r="C188" s="140">
        <v>0</v>
      </c>
      <c r="D188" s="151">
        <v>0</v>
      </c>
      <c r="E188" s="151">
        <v>0</v>
      </c>
      <c r="F188" s="151">
        <v>0</v>
      </c>
      <c r="G188" s="151">
        <v>0</v>
      </c>
      <c r="H188" s="151">
        <v>0</v>
      </c>
      <c r="I188" s="151">
        <v>0</v>
      </c>
      <c r="J188" s="79" t="s">
        <v>74</v>
      </c>
      <c r="K188" s="76"/>
    </row>
    <row r="189" spans="1:11" s="9" customFormat="1" x14ac:dyDescent="0.2">
      <c r="A189" s="14">
        <v>171</v>
      </c>
      <c r="B189" s="32" t="s">
        <v>37</v>
      </c>
      <c r="C189" s="140">
        <f>SUM(D189+E189+F189+G189+H189+I189)</f>
        <v>60</v>
      </c>
      <c r="D189" s="151">
        <v>10</v>
      </c>
      <c r="E189" s="151">
        <v>10</v>
      </c>
      <c r="F189" s="151">
        <v>10</v>
      </c>
      <c r="G189" s="151">
        <v>10</v>
      </c>
      <c r="H189" s="151">
        <v>10</v>
      </c>
      <c r="I189" s="151">
        <v>10</v>
      </c>
      <c r="J189" s="79" t="s">
        <v>74</v>
      </c>
      <c r="K189" s="76"/>
    </row>
    <row r="190" spans="1:11" s="9" customFormat="1" ht="63.75" x14ac:dyDescent="0.2">
      <c r="A190" s="14">
        <v>172</v>
      </c>
      <c r="B190" s="32" t="s">
        <v>227</v>
      </c>
      <c r="C190" s="35" t="s">
        <v>73</v>
      </c>
      <c r="D190" s="35" t="s">
        <v>73</v>
      </c>
      <c r="E190" s="35" t="s">
        <v>73</v>
      </c>
      <c r="F190" s="35" t="s">
        <v>73</v>
      </c>
      <c r="G190" s="35" t="s">
        <v>73</v>
      </c>
      <c r="H190" s="35" t="s">
        <v>73</v>
      </c>
      <c r="I190" s="35" t="s">
        <v>73</v>
      </c>
      <c r="J190" s="79" t="s">
        <v>228</v>
      </c>
      <c r="K190" s="76"/>
    </row>
    <row r="191" spans="1:11" s="9" customFormat="1" ht="123.75" customHeight="1" x14ac:dyDescent="0.2">
      <c r="A191" s="14">
        <v>173</v>
      </c>
      <c r="B191" s="32" t="s">
        <v>230</v>
      </c>
      <c r="C191" s="35" t="s">
        <v>73</v>
      </c>
      <c r="D191" s="35" t="s">
        <v>73</v>
      </c>
      <c r="E191" s="35" t="s">
        <v>73</v>
      </c>
      <c r="F191" s="35" t="s">
        <v>73</v>
      </c>
      <c r="G191" s="35" t="s">
        <v>73</v>
      </c>
      <c r="H191" s="35" t="s">
        <v>73</v>
      </c>
      <c r="I191" s="35" t="s">
        <v>73</v>
      </c>
      <c r="J191" s="79" t="s">
        <v>229</v>
      </c>
      <c r="K191" s="76"/>
    </row>
    <row r="192" spans="1:11" s="9" customFormat="1" ht="76.5" x14ac:dyDescent="0.2">
      <c r="A192" s="14">
        <v>174</v>
      </c>
      <c r="B192" s="32" t="s">
        <v>231</v>
      </c>
      <c r="C192" s="35" t="s">
        <v>73</v>
      </c>
      <c r="D192" s="35" t="s">
        <v>73</v>
      </c>
      <c r="E192" s="35" t="s">
        <v>73</v>
      </c>
      <c r="F192" s="35" t="s">
        <v>73</v>
      </c>
      <c r="G192" s="35" t="s">
        <v>73</v>
      </c>
      <c r="H192" s="35" t="s">
        <v>73</v>
      </c>
      <c r="I192" s="35" t="s">
        <v>73</v>
      </c>
      <c r="J192" s="79" t="s">
        <v>241</v>
      </c>
      <c r="K192" s="76"/>
    </row>
    <row r="193" spans="1:11" s="9" customFormat="1" ht="63.75" x14ac:dyDescent="0.2">
      <c r="A193" s="14">
        <v>175</v>
      </c>
      <c r="B193" s="32" t="s">
        <v>232</v>
      </c>
      <c r="C193" s="35" t="s">
        <v>73</v>
      </c>
      <c r="D193" s="35" t="s">
        <v>73</v>
      </c>
      <c r="E193" s="35" t="s">
        <v>73</v>
      </c>
      <c r="F193" s="35" t="s">
        <v>73</v>
      </c>
      <c r="G193" s="35" t="s">
        <v>73</v>
      </c>
      <c r="H193" s="35" t="s">
        <v>73</v>
      </c>
      <c r="I193" s="35" t="s">
        <v>73</v>
      </c>
      <c r="J193" s="79" t="s">
        <v>242</v>
      </c>
      <c r="K193" s="76"/>
    </row>
    <row r="194" spans="1:11" s="9" customFormat="1" ht="114.75" customHeight="1" x14ac:dyDescent="0.2">
      <c r="A194" s="14">
        <v>176</v>
      </c>
      <c r="B194" s="146" t="s">
        <v>233</v>
      </c>
      <c r="C194" s="35" t="s">
        <v>73</v>
      </c>
      <c r="D194" s="35" t="s">
        <v>73</v>
      </c>
      <c r="E194" s="35" t="s">
        <v>73</v>
      </c>
      <c r="F194" s="35" t="s">
        <v>73</v>
      </c>
      <c r="G194" s="35" t="s">
        <v>73</v>
      </c>
      <c r="H194" s="35" t="s">
        <v>73</v>
      </c>
      <c r="I194" s="35" t="s">
        <v>73</v>
      </c>
      <c r="J194" s="79" t="s">
        <v>243</v>
      </c>
      <c r="K194" s="76"/>
    </row>
    <row r="195" spans="1:11" s="9" customFormat="1" ht="154.5" customHeight="1" x14ac:dyDescent="0.2">
      <c r="A195" s="14">
        <v>177</v>
      </c>
      <c r="B195" s="67" t="s">
        <v>234</v>
      </c>
      <c r="C195" s="35" t="s">
        <v>73</v>
      </c>
      <c r="D195" s="35" t="s">
        <v>73</v>
      </c>
      <c r="E195" s="35" t="s">
        <v>73</v>
      </c>
      <c r="F195" s="35" t="s">
        <v>73</v>
      </c>
      <c r="G195" s="35" t="s">
        <v>73</v>
      </c>
      <c r="H195" s="35" t="s">
        <v>73</v>
      </c>
      <c r="I195" s="35" t="s">
        <v>73</v>
      </c>
      <c r="J195" s="79" t="s">
        <v>187</v>
      </c>
      <c r="K195" s="76"/>
    </row>
    <row r="196" spans="1:11" s="9" customFormat="1" ht="153" x14ac:dyDescent="0.2">
      <c r="A196" s="14">
        <v>178</v>
      </c>
      <c r="B196" s="67" t="s">
        <v>235</v>
      </c>
      <c r="C196" s="140">
        <v>0</v>
      </c>
      <c r="D196" s="31">
        <v>0</v>
      </c>
      <c r="E196" s="31">
        <v>0</v>
      </c>
      <c r="F196" s="31">
        <v>0</v>
      </c>
      <c r="G196" s="31">
        <v>0</v>
      </c>
      <c r="H196" s="31">
        <v>0</v>
      </c>
      <c r="I196" s="31">
        <v>0</v>
      </c>
      <c r="J196" s="92" t="s">
        <v>188</v>
      </c>
      <c r="K196" s="76"/>
    </row>
    <row r="197" spans="1:11" s="17" customFormat="1" ht="114.75" x14ac:dyDescent="0.2">
      <c r="A197" s="14">
        <v>179</v>
      </c>
      <c r="B197" s="67" t="s">
        <v>236</v>
      </c>
      <c r="C197" s="35" t="s">
        <v>73</v>
      </c>
      <c r="D197" s="35" t="s">
        <v>73</v>
      </c>
      <c r="E197" s="35" t="s">
        <v>73</v>
      </c>
      <c r="F197" s="35" t="s">
        <v>73</v>
      </c>
      <c r="G197" s="35" t="s">
        <v>73</v>
      </c>
      <c r="H197" s="35" t="s">
        <v>73</v>
      </c>
      <c r="I197" s="35" t="s">
        <v>73</v>
      </c>
      <c r="J197" s="92" t="s">
        <v>189</v>
      </c>
      <c r="K197" s="76"/>
    </row>
    <row r="198" spans="1:11" s="17" customFormat="1" ht="140.25" x14ac:dyDescent="0.2">
      <c r="A198" s="14">
        <v>180</v>
      </c>
      <c r="B198" s="67" t="s">
        <v>237</v>
      </c>
      <c r="C198" s="35" t="s">
        <v>73</v>
      </c>
      <c r="D198" s="35" t="s">
        <v>73</v>
      </c>
      <c r="E198" s="35" t="s">
        <v>73</v>
      </c>
      <c r="F198" s="35" t="s">
        <v>73</v>
      </c>
      <c r="G198" s="35" t="s">
        <v>73</v>
      </c>
      <c r="H198" s="35" t="s">
        <v>73</v>
      </c>
      <c r="I198" s="35" t="s">
        <v>73</v>
      </c>
      <c r="J198" s="92" t="s">
        <v>190</v>
      </c>
      <c r="K198" s="76"/>
    </row>
    <row r="199" spans="1:11" s="17" customFormat="1" ht="76.5" x14ac:dyDescent="0.2">
      <c r="A199" s="14">
        <v>181</v>
      </c>
      <c r="B199" s="67" t="s">
        <v>238</v>
      </c>
      <c r="C199" s="35" t="s">
        <v>73</v>
      </c>
      <c r="D199" s="35" t="s">
        <v>73</v>
      </c>
      <c r="E199" s="35" t="s">
        <v>73</v>
      </c>
      <c r="F199" s="35" t="s">
        <v>73</v>
      </c>
      <c r="G199" s="35" t="s">
        <v>73</v>
      </c>
      <c r="H199" s="35" t="s">
        <v>73</v>
      </c>
      <c r="I199" s="35" t="s">
        <v>73</v>
      </c>
      <c r="J199" s="92" t="s">
        <v>191</v>
      </c>
      <c r="K199" s="76"/>
    </row>
    <row r="200" spans="1:11" s="17" customFormat="1" ht="51" x14ac:dyDescent="0.2">
      <c r="A200" s="14">
        <v>182</v>
      </c>
      <c r="B200" s="67" t="s">
        <v>239</v>
      </c>
      <c r="C200" s="35" t="s">
        <v>73</v>
      </c>
      <c r="D200" s="35" t="s">
        <v>73</v>
      </c>
      <c r="E200" s="35" t="s">
        <v>73</v>
      </c>
      <c r="F200" s="35" t="s">
        <v>73</v>
      </c>
      <c r="G200" s="35" t="s">
        <v>73</v>
      </c>
      <c r="H200" s="35" t="s">
        <v>73</v>
      </c>
      <c r="I200" s="35" t="s">
        <v>73</v>
      </c>
      <c r="J200" s="103" t="s">
        <v>192</v>
      </c>
      <c r="K200" s="76"/>
    </row>
    <row r="201" spans="1:11" s="17" customFormat="1" ht="63.75" x14ac:dyDescent="0.2">
      <c r="A201" s="14">
        <v>183</v>
      </c>
      <c r="B201" s="32" t="s">
        <v>240</v>
      </c>
      <c r="C201" s="35" t="s">
        <v>73</v>
      </c>
      <c r="D201" s="35" t="s">
        <v>73</v>
      </c>
      <c r="E201" s="35" t="s">
        <v>73</v>
      </c>
      <c r="F201" s="35" t="s">
        <v>73</v>
      </c>
      <c r="G201" s="35" t="s">
        <v>73</v>
      </c>
      <c r="H201" s="35" t="s">
        <v>73</v>
      </c>
      <c r="I201" s="35" t="s">
        <v>73</v>
      </c>
      <c r="J201" s="92" t="s">
        <v>193</v>
      </c>
      <c r="K201" s="76"/>
    </row>
    <row r="202" spans="1:11" s="17" customFormat="1" ht="15" customHeight="1" x14ac:dyDescent="0.2">
      <c r="A202" s="14">
        <v>184</v>
      </c>
      <c r="B202" s="172" t="s">
        <v>91</v>
      </c>
      <c r="C202" s="173"/>
      <c r="D202" s="173"/>
      <c r="E202" s="173"/>
      <c r="F202" s="173"/>
      <c r="G202" s="173"/>
      <c r="H202" s="173"/>
      <c r="I202" s="173"/>
      <c r="J202" s="174"/>
      <c r="K202" s="76"/>
    </row>
    <row r="203" spans="1:11" s="17" customFormat="1" ht="38.25" x14ac:dyDescent="0.2">
      <c r="A203" s="14">
        <v>185</v>
      </c>
      <c r="B203" s="80" t="s">
        <v>94</v>
      </c>
      <c r="C203" s="62">
        <f>SUM(D203:I203)</f>
        <v>1080</v>
      </c>
      <c r="D203" s="20">
        <v>180</v>
      </c>
      <c r="E203" s="20">
        <v>180</v>
      </c>
      <c r="F203" s="20">
        <v>180</v>
      </c>
      <c r="G203" s="20">
        <v>180</v>
      </c>
      <c r="H203" s="20">
        <v>180</v>
      </c>
      <c r="I203" s="20">
        <v>180</v>
      </c>
      <c r="J203" s="103" t="s">
        <v>21</v>
      </c>
      <c r="K203" s="76"/>
    </row>
    <row r="204" spans="1:11" s="17" customFormat="1" x14ac:dyDescent="0.2">
      <c r="A204" s="14">
        <v>186</v>
      </c>
      <c r="B204" s="70" t="s">
        <v>28</v>
      </c>
      <c r="C204" s="113">
        <f>SUM(D204:I204)</f>
        <v>1080</v>
      </c>
      <c r="D204" s="20">
        <v>180</v>
      </c>
      <c r="E204" s="20">
        <v>180</v>
      </c>
      <c r="F204" s="20">
        <v>180</v>
      </c>
      <c r="G204" s="20">
        <v>180</v>
      </c>
      <c r="H204" s="20">
        <v>180</v>
      </c>
      <c r="I204" s="20">
        <v>180</v>
      </c>
      <c r="J204" s="103" t="s">
        <v>9</v>
      </c>
      <c r="K204" s="76"/>
    </row>
    <row r="205" spans="1:11" s="17" customFormat="1" x14ac:dyDescent="0.2">
      <c r="A205" s="14">
        <v>187</v>
      </c>
      <c r="B205" s="80" t="s">
        <v>8</v>
      </c>
      <c r="C205" s="20">
        <v>0</v>
      </c>
      <c r="D205" s="20">
        <v>0</v>
      </c>
      <c r="E205" s="20">
        <v>0</v>
      </c>
      <c r="F205" s="20">
        <v>0</v>
      </c>
      <c r="G205" s="20">
        <v>0</v>
      </c>
      <c r="H205" s="20">
        <v>0</v>
      </c>
      <c r="I205" s="20">
        <v>0</v>
      </c>
      <c r="J205" s="103" t="s">
        <v>9</v>
      </c>
      <c r="K205" s="76"/>
    </row>
    <row r="206" spans="1:11" s="17" customFormat="1" x14ac:dyDescent="0.2">
      <c r="A206" s="14">
        <v>188</v>
      </c>
      <c r="B206" s="80" t="s">
        <v>10</v>
      </c>
      <c r="C206" s="113">
        <f>SUM(D206:I206)</f>
        <v>1080</v>
      </c>
      <c r="D206" s="20">
        <v>180</v>
      </c>
      <c r="E206" s="20">
        <v>180</v>
      </c>
      <c r="F206" s="20">
        <v>180</v>
      </c>
      <c r="G206" s="20">
        <v>180</v>
      </c>
      <c r="H206" s="20">
        <v>180</v>
      </c>
      <c r="I206" s="20">
        <v>180</v>
      </c>
      <c r="J206" s="103" t="s">
        <v>21</v>
      </c>
      <c r="K206" s="76"/>
    </row>
    <row r="207" spans="1:11" s="17" customFormat="1" x14ac:dyDescent="0.2">
      <c r="A207" s="14">
        <v>189</v>
      </c>
      <c r="B207" s="80" t="s">
        <v>19</v>
      </c>
      <c r="C207" s="20">
        <v>0</v>
      </c>
      <c r="D207" s="20">
        <v>0</v>
      </c>
      <c r="E207" s="20">
        <v>0</v>
      </c>
      <c r="F207" s="20">
        <v>0</v>
      </c>
      <c r="G207" s="20">
        <v>0</v>
      </c>
      <c r="H207" s="20">
        <v>0</v>
      </c>
      <c r="I207" s="20">
        <v>0</v>
      </c>
      <c r="J207" s="103" t="s">
        <v>9</v>
      </c>
      <c r="K207" s="76"/>
    </row>
    <row r="208" spans="1:11" s="17" customFormat="1" ht="102" x14ac:dyDescent="0.2">
      <c r="A208" s="14">
        <v>190</v>
      </c>
      <c r="B208" s="111" t="s">
        <v>203</v>
      </c>
      <c r="C208" s="113">
        <f>SUM(D208:I208)</f>
        <v>1080</v>
      </c>
      <c r="D208" s="129">
        <v>180</v>
      </c>
      <c r="E208" s="129">
        <v>180</v>
      </c>
      <c r="F208" s="129">
        <v>180</v>
      </c>
      <c r="G208" s="129">
        <v>180</v>
      </c>
      <c r="H208" s="129">
        <v>180</v>
      </c>
      <c r="I208" s="129">
        <v>180</v>
      </c>
      <c r="J208" s="79" t="s">
        <v>171</v>
      </c>
      <c r="K208" s="76"/>
    </row>
    <row r="209" spans="1:11" s="17" customFormat="1" x14ac:dyDescent="0.2">
      <c r="A209" s="14">
        <v>191</v>
      </c>
      <c r="B209" s="118" t="s">
        <v>28</v>
      </c>
      <c r="C209" s="62">
        <f>SUM(D209:I209)</f>
        <v>0</v>
      </c>
      <c r="D209" s="20">
        <v>0</v>
      </c>
      <c r="E209" s="20">
        <v>0</v>
      </c>
      <c r="F209" s="20">
        <v>0</v>
      </c>
      <c r="G209" s="20">
        <v>0</v>
      </c>
      <c r="H209" s="20">
        <v>0</v>
      </c>
      <c r="I209" s="20">
        <v>0</v>
      </c>
      <c r="J209" s="79" t="s">
        <v>74</v>
      </c>
      <c r="K209" s="76"/>
    </row>
    <row r="210" spans="1:11" s="17" customFormat="1" x14ac:dyDescent="0.2">
      <c r="A210" s="14">
        <v>192</v>
      </c>
      <c r="B210" s="105" t="s">
        <v>29</v>
      </c>
      <c r="C210" s="142">
        <v>0</v>
      </c>
      <c r="D210" s="142">
        <v>0</v>
      </c>
      <c r="E210" s="142">
        <v>0</v>
      </c>
      <c r="F210" s="142">
        <v>0</v>
      </c>
      <c r="G210" s="142">
        <v>0</v>
      </c>
      <c r="H210" s="142">
        <v>0</v>
      </c>
      <c r="I210" s="142">
        <v>0</v>
      </c>
      <c r="J210" s="79" t="s">
        <v>74</v>
      </c>
      <c r="K210" s="76"/>
    </row>
    <row r="211" spans="1:11" s="17" customFormat="1" x14ac:dyDescent="0.2">
      <c r="A211" s="14">
        <v>193</v>
      </c>
      <c r="B211" s="61" t="s">
        <v>5</v>
      </c>
      <c r="C211" s="62">
        <f>SUM(D211:I211)</f>
        <v>1080</v>
      </c>
      <c r="D211" s="20">
        <v>180</v>
      </c>
      <c r="E211" s="20">
        <v>180</v>
      </c>
      <c r="F211" s="20">
        <v>180</v>
      </c>
      <c r="G211" s="20">
        <v>180</v>
      </c>
      <c r="H211" s="20">
        <v>180</v>
      </c>
      <c r="I211" s="20">
        <v>180</v>
      </c>
      <c r="J211" s="79" t="s">
        <v>74</v>
      </c>
      <c r="K211" s="76"/>
    </row>
    <row r="212" spans="1:11" s="17" customFormat="1" ht="38.25" x14ac:dyDescent="0.2">
      <c r="A212" s="14">
        <v>194</v>
      </c>
      <c r="B212" s="80" t="s">
        <v>204</v>
      </c>
      <c r="C212" s="35" t="s">
        <v>73</v>
      </c>
      <c r="D212" s="35" t="s">
        <v>73</v>
      </c>
      <c r="E212" s="35" t="s">
        <v>73</v>
      </c>
      <c r="F212" s="35" t="s">
        <v>73</v>
      </c>
      <c r="G212" s="35" t="s">
        <v>73</v>
      </c>
      <c r="H212" s="35" t="s">
        <v>73</v>
      </c>
      <c r="I212" s="35" t="s">
        <v>73</v>
      </c>
      <c r="J212" s="79" t="s">
        <v>171</v>
      </c>
      <c r="K212" s="76"/>
    </row>
    <row r="213" spans="1:11" s="17" customFormat="1" ht="63.75" x14ac:dyDescent="0.2">
      <c r="A213" s="14">
        <v>195</v>
      </c>
      <c r="B213" s="61" t="s">
        <v>205</v>
      </c>
      <c r="C213" s="35" t="s">
        <v>73</v>
      </c>
      <c r="D213" s="35" t="s">
        <v>73</v>
      </c>
      <c r="E213" s="35" t="s">
        <v>73</v>
      </c>
      <c r="F213" s="35" t="s">
        <v>73</v>
      </c>
      <c r="G213" s="35" t="s">
        <v>73</v>
      </c>
      <c r="H213" s="35" t="s">
        <v>73</v>
      </c>
      <c r="I213" s="35" t="s">
        <v>73</v>
      </c>
      <c r="J213" s="79" t="s">
        <v>171</v>
      </c>
      <c r="K213" s="76"/>
    </row>
    <row r="214" spans="1:11" s="17" customFormat="1" ht="63.75" x14ac:dyDescent="0.2">
      <c r="A214" s="14">
        <v>196</v>
      </c>
      <c r="B214" s="61" t="s">
        <v>206</v>
      </c>
      <c r="C214" s="35" t="s">
        <v>73</v>
      </c>
      <c r="D214" s="35" t="s">
        <v>73</v>
      </c>
      <c r="E214" s="35" t="s">
        <v>73</v>
      </c>
      <c r="F214" s="35" t="s">
        <v>73</v>
      </c>
      <c r="G214" s="35" t="s">
        <v>73</v>
      </c>
      <c r="H214" s="35" t="s">
        <v>73</v>
      </c>
      <c r="I214" s="35" t="s">
        <v>73</v>
      </c>
      <c r="J214" s="79" t="s">
        <v>171</v>
      </c>
      <c r="K214" s="76"/>
    </row>
    <row r="215" spans="1:11" s="17" customFormat="1" ht="89.25" x14ac:dyDescent="0.2">
      <c r="A215" s="14">
        <v>197</v>
      </c>
      <c r="B215" s="61" t="s">
        <v>207</v>
      </c>
      <c r="C215" s="35" t="s">
        <v>73</v>
      </c>
      <c r="D215" s="35" t="s">
        <v>73</v>
      </c>
      <c r="E215" s="35" t="s">
        <v>73</v>
      </c>
      <c r="F215" s="35" t="s">
        <v>73</v>
      </c>
      <c r="G215" s="35" t="s">
        <v>73</v>
      </c>
      <c r="H215" s="35" t="s">
        <v>73</v>
      </c>
      <c r="I215" s="35" t="s">
        <v>73</v>
      </c>
      <c r="J215" s="79" t="s">
        <v>171</v>
      </c>
      <c r="K215" s="76"/>
    </row>
    <row r="216" spans="1:11" s="17" customFormat="1" ht="127.5" x14ac:dyDescent="0.2">
      <c r="A216" s="14">
        <v>198</v>
      </c>
      <c r="B216" s="61" t="s">
        <v>208</v>
      </c>
      <c r="C216" s="35" t="s">
        <v>73</v>
      </c>
      <c r="D216" s="35" t="s">
        <v>73</v>
      </c>
      <c r="E216" s="35" t="s">
        <v>73</v>
      </c>
      <c r="F216" s="35" t="s">
        <v>73</v>
      </c>
      <c r="G216" s="35" t="s">
        <v>73</v>
      </c>
      <c r="H216" s="35" t="s">
        <v>73</v>
      </c>
      <c r="I216" s="35" t="s">
        <v>73</v>
      </c>
      <c r="J216" s="79" t="s">
        <v>171</v>
      </c>
      <c r="K216" s="76"/>
    </row>
    <row r="217" spans="1:11" s="17" customFormat="1" ht="140.25" x14ac:dyDescent="0.2">
      <c r="A217" s="14">
        <v>199</v>
      </c>
      <c r="B217" s="61" t="s">
        <v>209</v>
      </c>
      <c r="C217" s="35" t="s">
        <v>73</v>
      </c>
      <c r="D217" s="35" t="s">
        <v>73</v>
      </c>
      <c r="E217" s="35" t="s">
        <v>73</v>
      </c>
      <c r="F217" s="35" t="s">
        <v>73</v>
      </c>
      <c r="G217" s="35" t="s">
        <v>73</v>
      </c>
      <c r="H217" s="35" t="s">
        <v>73</v>
      </c>
      <c r="I217" s="35" t="s">
        <v>73</v>
      </c>
      <c r="J217" s="79" t="s">
        <v>171</v>
      </c>
      <c r="K217" s="76"/>
    </row>
    <row r="218" spans="1:11" s="17" customFormat="1" ht="89.25" x14ac:dyDescent="0.2">
      <c r="A218" s="14">
        <v>200</v>
      </c>
      <c r="B218" s="61" t="s">
        <v>210</v>
      </c>
      <c r="C218" s="35" t="s">
        <v>73</v>
      </c>
      <c r="D218" s="35" t="s">
        <v>73</v>
      </c>
      <c r="E218" s="35" t="s">
        <v>73</v>
      </c>
      <c r="F218" s="35" t="s">
        <v>73</v>
      </c>
      <c r="G218" s="35" t="s">
        <v>73</v>
      </c>
      <c r="H218" s="35" t="s">
        <v>73</v>
      </c>
      <c r="I218" s="35" t="s">
        <v>73</v>
      </c>
      <c r="J218" s="79" t="s">
        <v>171</v>
      </c>
      <c r="K218" s="76"/>
    </row>
    <row r="219" spans="1:11" s="17" customFormat="1" ht="114.75" x14ac:dyDescent="0.2">
      <c r="A219" s="14">
        <v>201</v>
      </c>
      <c r="B219" s="61" t="s">
        <v>211</v>
      </c>
      <c r="C219" s="35" t="s">
        <v>73</v>
      </c>
      <c r="D219" s="35" t="s">
        <v>73</v>
      </c>
      <c r="E219" s="35" t="s">
        <v>73</v>
      </c>
      <c r="F219" s="35" t="s">
        <v>73</v>
      </c>
      <c r="G219" s="35" t="s">
        <v>73</v>
      </c>
      <c r="H219" s="35" t="s">
        <v>73</v>
      </c>
      <c r="I219" s="35" t="s">
        <v>73</v>
      </c>
      <c r="J219" s="79" t="s">
        <v>171</v>
      </c>
      <c r="K219" s="76"/>
    </row>
    <row r="220" spans="1:11" s="17" customFormat="1" ht="76.5" x14ac:dyDescent="0.2">
      <c r="A220" s="14">
        <v>202</v>
      </c>
      <c r="B220" s="61" t="s">
        <v>212</v>
      </c>
      <c r="C220" s="35" t="s">
        <v>73</v>
      </c>
      <c r="D220" s="35" t="s">
        <v>73</v>
      </c>
      <c r="E220" s="35" t="s">
        <v>73</v>
      </c>
      <c r="F220" s="35" t="s">
        <v>73</v>
      </c>
      <c r="G220" s="35" t="s">
        <v>73</v>
      </c>
      <c r="H220" s="35" t="s">
        <v>73</v>
      </c>
      <c r="I220" s="35" t="s">
        <v>73</v>
      </c>
      <c r="J220" s="79" t="s">
        <v>171</v>
      </c>
      <c r="K220" s="76"/>
    </row>
    <row r="221" spans="1:11" s="17" customFormat="1" ht="102" x14ac:dyDescent="0.2">
      <c r="A221" s="14">
        <v>203</v>
      </c>
      <c r="B221" s="61" t="s">
        <v>213</v>
      </c>
      <c r="C221" s="35" t="s">
        <v>73</v>
      </c>
      <c r="D221" s="35" t="s">
        <v>73</v>
      </c>
      <c r="E221" s="35" t="s">
        <v>73</v>
      </c>
      <c r="F221" s="35" t="s">
        <v>73</v>
      </c>
      <c r="G221" s="35" t="s">
        <v>73</v>
      </c>
      <c r="H221" s="35" t="s">
        <v>73</v>
      </c>
      <c r="I221" s="35" t="s">
        <v>73</v>
      </c>
      <c r="J221" s="79" t="s">
        <v>149</v>
      </c>
      <c r="K221" s="76"/>
    </row>
    <row r="222" spans="1:11" s="17" customFormat="1" ht="63.75" x14ac:dyDescent="0.2">
      <c r="A222" s="14">
        <v>204</v>
      </c>
      <c r="B222" s="61" t="s">
        <v>214</v>
      </c>
      <c r="C222" s="35" t="s">
        <v>73</v>
      </c>
      <c r="D222" s="35" t="s">
        <v>73</v>
      </c>
      <c r="E222" s="35" t="s">
        <v>73</v>
      </c>
      <c r="F222" s="35" t="s">
        <v>73</v>
      </c>
      <c r="G222" s="35" t="s">
        <v>73</v>
      </c>
      <c r="H222" s="35" t="s">
        <v>73</v>
      </c>
      <c r="I222" s="35" t="s">
        <v>73</v>
      </c>
      <c r="J222" s="79" t="s">
        <v>171</v>
      </c>
      <c r="K222" s="76"/>
    </row>
    <row r="223" spans="1:11" s="17" customFormat="1" ht="51" x14ac:dyDescent="0.2">
      <c r="A223" s="14">
        <v>205</v>
      </c>
      <c r="B223" s="61" t="s">
        <v>215</v>
      </c>
      <c r="C223" s="35" t="s">
        <v>73</v>
      </c>
      <c r="D223" s="35" t="s">
        <v>73</v>
      </c>
      <c r="E223" s="35" t="s">
        <v>73</v>
      </c>
      <c r="F223" s="35" t="s">
        <v>73</v>
      </c>
      <c r="G223" s="35" t="s">
        <v>73</v>
      </c>
      <c r="H223" s="35" t="s">
        <v>73</v>
      </c>
      <c r="I223" s="35" t="s">
        <v>73</v>
      </c>
      <c r="J223" s="79" t="s">
        <v>172</v>
      </c>
      <c r="K223" s="76"/>
    </row>
    <row r="224" spans="1:11" s="17" customFormat="1" ht="89.25" x14ac:dyDescent="0.2">
      <c r="A224" s="14">
        <v>206</v>
      </c>
      <c r="B224" s="61" t="s">
        <v>216</v>
      </c>
      <c r="C224" s="35" t="s">
        <v>73</v>
      </c>
      <c r="D224" s="35" t="s">
        <v>73</v>
      </c>
      <c r="E224" s="35" t="s">
        <v>73</v>
      </c>
      <c r="F224" s="35" t="s">
        <v>73</v>
      </c>
      <c r="G224" s="35" t="s">
        <v>73</v>
      </c>
      <c r="H224" s="35" t="s">
        <v>73</v>
      </c>
      <c r="I224" s="35" t="s">
        <v>73</v>
      </c>
      <c r="J224" s="79" t="s">
        <v>172</v>
      </c>
      <c r="K224" s="76"/>
    </row>
    <row r="225" spans="1:17" s="17" customFormat="1" ht="63.75" x14ac:dyDescent="0.2">
      <c r="A225" s="14">
        <v>207</v>
      </c>
      <c r="B225" s="61" t="s">
        <v>217</v>
      </c>
      <c r="C225" s="35" t="s">
        <v>73</v>
      </c>
      <c r="D225" s="35" t="s">
        <v>73</v>
      </c>
      <c r="E225" s="35" t="s">
        <v>73</v>
      </c>
      <c r="F225" s="35" t="s">
        <v>73</v>
      </c>
      <c r="G225" s="35" t="s">
        <v>73</v>
      </c>
      <c r="H225" s="35" t="s">
        <v>73</v>
      </c>
      <c r="I225" s="35" t="s">
        <v>73</v>
      </c>
      <c r="J225" s="79" t="s">
        <v>172</v>
      </c>
      <c r="K225" s="76"/>
    </row>
    <row r="226" spans="1:17" s="17" customFormat="1" ht="76.5" x14ac:dyDescent="0.2">
      <c r="A226" s="14">
        <v>208</v>
      </c>
      <c r="B226" s="61" t="s">
        <v>218</v>
      </c>
      <c r="C226" s="35" t="s">
        <v>73</v>
      </c>
      <c r="D226" s="35" t="s">
        <v>73</v>
      </c>
      <c r="E226" s="35" t="s">
        <v>73</v>
      </c>
      <c r="F226" s="35" t="s">
        <v>73</v>
      </c>
      <c r="G226" s="35" t="s">
        <v>73</v>
      </c>
      <c r="H226" s="35" t="s">
        <v>73</v>
      </c>
      <c r="I226" s="35" t="s">
        <v>73</v>
      </c>
      <c r="J226" s="79" t="s">
        <v>171</v>
      </c>
      <c r="K226" s="76"/>
    </row>
    <row r="227" spans="1:17" s="17" customFormat="1" ht="51" x14ac:dyDescent="0.2">
      <c r="A227" s="14">
        <v>209</v>
      </c>
      <c r="B227" s="75" t="s">
        <v>219</v>
      </c>
      <c r="C227" s="35" t="s">
        <v>73</v>
      </c>
      <c r="D227" s="35" t="s">
        <v>73</v>
      </c>
      <c r="E227" s="35" t="s">
        <v>73</v>
      </c>
      <c r="F227" s="35" t="s">
        <v>73</v>
      </c>
      <c r="G227" s="35" t="s">
        <v>73</v>
      </c>
      <c r="H227" s="35" t="s">
        <v>73</v>
      </c>
      <c r="I227" s="35" t="s">
        <v>73</v>
      </c>
      <c r="J227" s="79" t="s">
        <v>172</v>
      </c>
      <c r="K227" s="76"/>
    </row>
    <row r="228" spans="1:17" s="17" customFormat="1" ht="108.75" customHeight="1" x14ac:dyDescent="0.2">
      <c r="A228" s="14">
        <v>210</v>
      </c>
      <c r="B228" s="61" t="s">
        <v>220</v>
      </c>
      <c r="C228" s="35" t="s">
        <v>73</v>
      </c>
      <c r="D228" s="35" t="s">
        <v>73</v>
      </c>
      <c r="E228" s="35" t="s">
        <v>73</v>
      </c>
      <c r="F228" s="35" t="s">
        <v>73</v>
      </c>
      <c r="G228" s="35" t="s">
        <v>73</v>
      </c>
      <c r="H228" s="35" t="s">
        <v>73</v>
      </c>
      <c r="I228" s="35" t="s">
        <v>73</v>
      </c>
      <c r="J228" s="79" t="s">
        <v>171</v>
      </c>
      <c r="K228" s="76"/>
    </row>
    <row r="229" spans="1:17" s="17" customFormat="1" ht="38.25" x14ac:dyDescent="0.2">
      <c r="A229" s="14">
        <v>211</v>
      </c>
      <c r="B229" s="61" t="s">
        <v>221</v>
      </c>
      <c r="C229" s="35" t="s">
        <v>73</v>
      </c>
      <c r="D229" s="35" t="s">
        <v>73</v>
      </c>
      <c r="E229" s="35" t="s">
        <v>73</v>
      </c>
      <c r="F229" s="35" t="s">
        <v>73</v>
      </c>
      <c r="G229" s="35" t="s">
        <v>73</v>
      </c>
      <c r="H229" s="35" t="s">
        <v>73</v>
      </c>
      <c r="I229" s="35" t="s">
        <v>73</v>
      </c>
      <c r="J229" s="79" t="s">
        <v>170</v>
      </c>
      <c r="K229" s="76"/>
    </row>
    <row r="230" spans="1:17" s="17" customFormat="1" ht="66" customHeight="1" x14ac:dyDescent="0.2">
      <c r="A230" s="14">
        <v>212</v>
      </c>
      <c r="B230" s="75" t="s">
        <v>222</v>
      </c>
      <c r="C230" s="35" t="s">
        <v>73</v>
      </c>
      <c r="D230" s="35" t="s">
        <v>73</v>
      </c>
      <c r="E230" s="35" t="s">
        <v>73</v>
      </c>
      <c r="F230" s="35" t="s">
        <v>73</v>
      </c>
      <c r="G230" s="35" t="s">
        <v>73</v>
      </c>
      <c r="H230" s="35" t="s">
        <v>73</v>
      </c>
      <c r="I230" s="35" t="s">
        <v>73</v>
      </c>
      <c r="J230" s="79" t="s">
        <v>172</v>
      </c>
      <c r="K230" s="76"/>
    </row>
    <row r="231" spans="1:17" s="17" customFormat="1" ht="43.5" customHeight="1" x14ac:dyDescent="0.2">
      <c r="A231" s="14">
        <v>213</v>
      </c>
      <c r="B231" s="75" t="s">
        <v>223</v>
      </c>
      <c r="C231" s="35" t="s">
        <v>73</v>
      </c>
      <c r="D231" s="35" t="s">
        <v>73</v>
      </c>
      <c r="E231" s="35" t="s">
        <v>73</v>
      </c>
      <c r="F231" s="35" t="s">
        <v>73</v>
      </c>
      <c r="G231" s="35" t="s">
        <v>73</v>
      </c>
      <c r="H231" s="35" t="s">
        <v>73</v>
      </c>
      <c r="I231" s="35" t="s">
        <v>73</v>
      </c>
      <c r="J231" s="79" t="s">
        <v>172</v>
      </c>
      <c r="K231" s="76"/>
    </row>
    <row r="232" spans="1:17" s="17" customFormat="1" ht="12.75" hidden="1" customHeight="1" x14ac:dyDescent="0.2">
      <c r="A232" s="14">
        <v>214</v>
      </c>
      <c r="B232" s="75" t="s">
        <v>5</v>
      </c>
      <c r="C232" s="62"/>
      <c r="D232" s="62"/>
      <c r="E232" s="62"/>
      <c r="F232" s="62"/>
      <c r="G232" s="62"/>
      <c r="H232" s="62"/>
      <c r="I232" s="62"/>
      <c r="J232" s="81"/>
      <c r="K232" s="76"/>
    </row>
    <row r="233" spans="1:17" s="17" customFormat="1" ht="102" hidden="1" customHeight="1" x14ac:dyDescent="0.2">
      <c r="A233" s="14">
        <v>215</v>
      </c>
      <c r="B233" s="75" t="s">
        <v>25</v>
      </c>
      <c r="C233" s="62">
        <f>SUM(D233:I233)</f>
        <v>1017</v>
      </c>
      <c r="D233" s="62">
        <v>107</v>
      </c>
      <c r="E233" s="62">
        <v>200</v>
      </c>
      <c r="F233" s="62">
        <v>170</v>
      </c>
      <c r="G233" s="62">
        <v>180</v>
      </c>
      <c r="H233" s="62">
        <v>180</v>
      </c>
      <c r="I233" s="62">
        <v>180</v>
      </c>
      <c r="J233" s="81" t="s">
        <v>22</v>
      </c>
      <c r="K233" s="76"/>
    </row>
    <row r="234" spans="1:17" s="17" customFormat="1" ht="21" customHeight="1" x14ac:dyDescent="0.2">
      <c r="A234" s="14">
        <v>216</v>
      </c>
      <c r="B234" s="175" t="s">
        <v>92</v>
      </c>
      <c r="C234" s="176"/>
      <c r="D234" s="176"/>
      <c r="E234" s="176"/>
      <c r="F234" s="176"/>
      <c r="G234" s="176"/>
      <c r="H234" s="176"/>
      <c r="I234" s="176"/>
      <c r="J234" s="177"/>
      <c r="K234" s="52"/>
      <c r="L234" s="52"/>
      <c r="M234" s="52"/>
      <c r="N234" s="52"/>
      <c r="O234" s="52"/>
      <c r="P234" s="52"/>
      <c r="Q234" s="52"/>
    </row>
    <row r="235" spans="1:17" s="17" customFormat="1" ht="25.5" x14ac:dyDescent="0.2">
      <c r="A235" s="14">
        <v>217</v>
      </c>
      <c r="B235" s="114" t="s">
        <v>87</v>
      </c>
      <c r="C235" s="31">
        <v>0</v>
      </c>
      <c r="D235" s="31">
        <v>0</v>
      </c>
      <c r="E235" s="31">
        <v>0</v>
      </c>
      <c r="F235" s="31">
        <v>0</v>
      </c>
      <c r="G235" s="31">
        <v>0</v>
      </c>
      <c r="H235" s="31">
        <v>0</v>
      </c>
      <c r="I235" s="31">
        <v>0</v>
      </c>
      <c r="J235" s="79" t="s">
        <v>74</v>
      </c>
      <c r="K235" s="76"/>
    </row>
    <row r="236" spans="1:17" s="17" customFormat="1" ht="15" x14ac:dyDescent="0.2">
      <c r="A236" s="14">
        <v>218</v>
      </c>
      <c r="B236" s="116" t="s">
        <v>28</v>
      </c>
      <c r="C236" s="104"/>
      <c r="D236" s="104"/>
      <c r="E236" s="104"/>
      <c r="F236" s="104"/>
      <c r="G236" s="104"/>
      <c r="H236" s="104"/>
      <c r="I236" s="104"/>
      <c r="J236" s="79" t="s">
        <v>74</v>
      </c>
      <c r="K236" s="76"/>
    </row>
    <row r="237" spans="1:17" s="17" customFormat="1" x14ac:dyDescent="0.2">
      <c r="A237" s="14">
        <v>219</v>
      </c>
      <c r="B237" s="114" t="s">
        <v>29</v>
      </c>
      <c r="C237" s="31">
        <v>0</v>
      </c>
      <c r="D237" s="31">
        <v>0</v>
      </c>
      <c r="E237" s="31">
        <v>0</v>
      </c>
      <c r="F237" s="31">
        <v>0</v>
      </c>
      <c r="G237" s="31">
        <v>0</v>
      </c>
      <c r="H237" s="31">
        <v>0</v>
      </c>
      <c r="I237" s="31">
        <v>0</v>
      </c>
      <c r="J237" s="79" t="s">
        <v>74</v>
      </c>
      <c r="K237" s="76"/>
    </row>
    <row r="238" spans="1:17" s="17" customFormat="1" ht="15" customHeight="1" x14ac:dyDescent="0.2">
      <c r="A238" s="14">
        <v>220</v>
      </c>
      <c r="B238" s="117" t="s">
        <v>37</v>
      </c>
      <c r="C238" s="31">
        <v>0</v>
      </c>
      <c r="D238" s="31">
        <v>0</v>
      </c>
      <c r="E238" s="31">
        <v>0</v>
      </c>
      <c r="F238" s="31">
        <v>0</v>
      </c>
      <c r="G238" s="31">
        <v>0</v>
      </c>
      <c r="H238" s="31">
        <v>0</v>
      </c>
      <c r="I238" s="31">
        <v>0</v>
      </c>
      <c r="J238" s="79" t="s">
        <v>74</v>
      </c>
      <c r="K238" s="76"/>
    </row>
    <row r="239" spans="1:17" s="17" customFormat="1" ht="63.75" x14ac:dyDescent="0.2">
      <c r="A239" s="14">
        <v>221</v>
      </c>
      <c r="B239" s="115" t="s">
        <v>122</v>
      </c>
      <c r="C239" s="149" t="s">
        <v>73</v>
      </c>
      <c r="D239" s="149" t="s">
        <v>73</v>
      </c>
      <c r="E239" s="149" t="s">
        <v>73</v>
      </c>
      <c r="F239" s="149" t="s">
        <v>73</v>
      </c>
      <c r="G239" s="149" t="s">
        <v>73</v>
      </c>
      <c r="H239" s="149" t="s">
        <v>73</v>
      </c>
      <c r="I239" s="149" t="s">
        <v>73</v>
      </c>
      <c r="J239" s="19" t="s">
        <v>174</v>
      </c>
      <c r="K239" s="76"/>
    </row>
    <row r="240" spans="1:17" s="17" customFormat="1" ht="38.25" x14ac:dyDescent="0.2">
      <c r="A240" s="14">
        <v>222</v>
      </c>
      <c r="B240" s="115" t="s">
        <v>123</v>
      </c>
      <c r="C240" s="149" t="s">
        <v>73</v>
      </c>
      <c r="D240" s="149" t="s">
        <v>73</v>
      </c>
      <c r="E240" s="149" t="s">
        <v>73</v>
      </c>
      <c r="F240" s="149" t="s">
        <v>73</v>
      </c>
      <c r="G240" s="149" t="s">
        <v>73</v>
      </c>
      <c r="H240" s="149" t="s">
        <v>73</v>
      </c>
      <c r="I240" s="149" t="s">
        <v>73</v>
      </c>
      <c r="J240" s="19" t="s">
        <v>175</v>
      </c>
      <c r="K240" s="76"/>
    </row>
    <row r="241" spans="1:11" s="17" customFormat="1" ht="63.75" x14ac:dyDescent="0.2">
      <c r="A241" s="14">
        <v>223</v>
      </c>
      <c r="B241" s="115" t="s">
        <v>124</v>
      </c>
      <c r="C241" s="149" t="s">
        <v>73</v>
      </c>
      <c r="D241" s="149" t="s">
        <v>73</v>
      </c>
      <c r="E241" s="149" t="s">
        <v>73</v>
      </c>
      <c r="F241" s="149" t="s">
        <v>73</v>
      </c>
      <c r="G241" s="149" t="s">
        <v>73</v>
      </c>
      <c r="H241" s="149" t="s">
        <v>73</v>
      </c>
      <c r="I241" s="149" t="s">
        <v>73</v>
      </c>
      <c r="J241" s="19" t="s">
        <v>176</v>
      </c>
      <c r="K241" s="76"/>
    </row>
    <row r="242" spans="1:11" s="17" customFormat="1" ht="84" customHeight="1" x14ac:dyDescent="0.2">
      <c r="A242" s="14">
        <v>224</v>
      </c>
      <c r="B242" s="115" t="s">
        <v>125</v>
      </c>
      <c r="C242" s="149" t="s">
        <v>73</v>
      </c>
      <c r="D242" s="149" t="s">
        <v>73</v>
      </c>
      <c r="E242" s="149" t="s">
        <v>73</v>
      </c>
      <c r="F242" s="149" t="s">
        <v>73</v>
      </c>
      <c r="G242" s="149" t="s">
        <v>73</v>
      </c>
      <c r="H242" s="149" t="s">
        <v>73</v>
      </c>
      <c r="I242" s="149" t="s">
        <v>73</v>
      </c>
      <c r="J242" s="19" t="s">
        <v>173</v>
      </c>
      <c r="K242" s="76"/>
    </row>
    <row r="243" spans="1:11" s="17" customFormat="1" ht="62.25" customHeight="1" x14ac:dyDescent="0.2">
      <c r="A243" s="14">
        <v>225</v>
      </c>
      <c r="B243" s="115" t="s">
        <v>126</v>
      </c>
      <c r="C243" s="149" t="s">
        <v>73</v>
      </c>
      <c r="D243" s="149" t="s">
        <v>73</v>
      </c>
      <c r="E243" s="149" t="s">
        <v>73</v>
      </c>
      <c r="F243" s="149" t="s">
        <v>73</v>
      </c>
      <c r="G243" s="149" t="s">
        <v>73</v>
      </c>
      <c r="H243" s="149" t="s">
        <v>73</v>
      </c>
      <c r="I243" s="149" t="s">
        <v>73</v>
      </c>
      <c r="J243" s="19" t="s">
        <v>175</v>
      </c>
      <c r="K243" s="76"/>
    </row>
    <row r="244" spans="1:11" s="17" customFormat="1" ht="39.75" customHeight="1" x14ac:dyDescent="0.2">
      <c r="A244" s="14">
        <v>226</v>
      </c>
      <c r="B244" s="115" t="s">
        <v>127</v>
      </c>
      <c r="C244" s="31">
        <v>0</v>
      </c>
      <c r="D244" s="31">
        <v>0</v>
      </c>
      <c r="E244" s="31">
        <v>0</v>
      </c>
      <c r="F244" s="31">
        <v>0</v>
      </c>
      <c r="G244" s="31">
        <v>0</v>
      </c>
      <c r="H244" s="31">
        <v>0</v>
      </c>
      <c r="I244" s="31">
        <v>0</v>
      </c>
      <c r="J244" s="19" t="s">
        <v>175</v>
      </c>
      <c r="K244" s="76"/>
    </row>
    <row r="245" spans="1:11" s="17" customFormat="1" ht="13.5" customHeight="1" x14ac:dyDescent="0.2">
      <c r="A245" s="14">
        <v>227</v>
      </c>
      <c r="B245" s="116" t="s">
        <v>28</v>
      </c>
      <c r="C245" s="31">
        <v>0</v>
      </c>
      <c r="D245" s="31">
        <v>0</v>
      </c>
      <c r="E245" s="31">
        <v>0</v>
      </c>
      <c r="F245" s="31">
        <v>0</v>
      </c>
      <c r="G245" s="31">
        <v>0</v>
      </c>
      <c r="H245" s="31">
        <v>0</v>
      </c>
      <c r="I245" s="31">
        <v>0</v>
      </c>
      <c r="J245" s="79" t="s">
        <v>74</v>
      </c>
      <c r="K245" s="102"/>
    </row>
    <row r="246" spans="1:11" s="17" customFormat="1" ht="14.25" customHeight="1" x14ac:dyDescent="0.2">
      <c r="A246" s="14">
        <v>228</v>
      </c>
      <c r="B246" s="114" t="s">
        <v>29</v>
      </c>
      <c r="C246" s="31">
        <v>0</v>
      </c>
      <c r="D246" s="31">
        <v>0</v>
      </c>
      <c r="E246" s="31">
        <v>0</v>
      </c>
      <c r="F246" s="31">
        <v>0</v>
      </c>
      <c r="G246" s="31">
        <v>0</v>
      </c>
      <c r="H246" s="31">
        <v>0</v>
      </c>
      <c r="I246" s="31">
        <v>0</v>
      </c>
      <c r="J246" s="79" t="s">
        <v>74</v>
      </c>
      <c r="K246" s="102"/>
    </row>
    <row r="247" spans="1:11" s="9" customFormat="1" ht="27" customHeight="1" x14ac:dyDescent="0.2">
      <c r="A247" s="14">
        <v>229</v>
      </c>
      <c r="B247" s="117" t="s">
        <v>37</v>
      </c>
      <c r="C247" s="31">
        <v>0</v>
      </c>
      <c r="D247" s="31">
        <v>0</v>
      </c>
      <c r="E247" s="31">
        <v>0</v>
      </c>
      <c r="F247" s="31">
        <v>0</v>
      </c>
      <c r="G247" s="31">
        <v>0</v>
      </c>
      <c r="H247" s="31">
        <v>0</v>
      </c>
      <c r="I247" s="31">
        <v>0</v>
      </c>
      <c r="J247" s="79" t="s">
        <v>74</v>
      </c>
      <c r="K247" s="102"/>
    </row>
    <row r="248" spans="1:11" s="9" customFormat="1" ht="63.75" x14ac:dyDescent="0.2">
      <c r="A248" s="14">
        <v>230</v>
      </c>
      <c r="B248" s="115" t="s">
        <v>128</v>
      </c>
      <c r="C248" s="149" t="s">
        <v>73</v>
      </c>
      <c r="D248" s="149" t="s">
        <v>73</v>
      </c>
      <c r="E248" s="149" t="s">
        <v>73</v>
      </c>
      <c r="F248" s="149" t="s">
        <v>73</v>
      </c>
      <c r="G248" s="149" t="s">
        <v>73</v>
      </c>
      <c r="H248" s="149" t="s">
        <v>73</v>
      </c>
      <c r="I248" s="149" t="s">
        <v>73</v>
      </c>
      <c r="J248" s="19" t="s">
        <v>175</v>
      </c>
      <c r="K248" s="102" t="s">
        <v>49</v>
      </c>
    </row>
    <row r="249" spans="1:11" s="9" customFormat="1" ht="51" x14ac:dyDescent="0.2">
      <c r="A249" s="14">
        <v>231</v>
      </c>
      <c r="B249" s="115" t="s">
        <v>129</v>
      </c>
      <c r="C249" s="149" t="s">
        <v>73</v>
      </c>
      <c r="D249" s="149" t="s">
        <v>73</v>
      </c>
      <c r="E249" s="149" t="s">
        <v>73</v>
      </c>
      <c r="F249" s="149" t="s">
        <v>73</v>
      </c>
      <c r="G249" s="149" t="s">
        <v>73</v>
      </c>
      <c r="H249" s="149" t="s">
        <v>73</v>
      </c>
      <c r="I249" s="149" t="s">
        <v>73</v>
      </c>
      <c r="J249" s="19" t="s">
        <v>177</v>
      </c>
      <c r="K249" s="102"/>
    </row>
    <row r="250" spans="1:11" s="9" customFormat="1" ht="18.75" customHeight="1" x14ac:dyDescent="0.2">
      <c r="A250" s="14">
        <v>232</v>
      </c>
      <c r="B250" s="178" t="s">
        <v>256</v>
      </c>
      <c r="C250" s="179"/>
      <c r="D250" s="179"/>
      <c r="E250" s="179"/>
      <c r="F250" s="179"/>
      <c r="G250" s="179"/>
      <c r="H250" s="179"/>
      <c r="I250" s="179"/>
      <c r="J250" s="180"/>
      <c r="K250" s="102"/>
    </row>
    <row r="251" spans="1:11" s="9" customFormat="1" ht="25.5" x14ac:dyDescent="0.2">
      <c r="A251" s="14">
        <v>233</v>
      </c>
      <c r="B251" s="64" t="s">
        <v>17</v>
      </c>
      <c r="C251" s="74">
        <f>SUM(D251+E251+F251+G251+H251+I251)</f>
        <v>27634.3</v>
      </c>
      <c r="D251" s="74">
        <f>SUM(D252+D253)</f>
        <v>16634.3</v>
      </c>
      <c r="E251" s="129">
        <v>0</v>
      </c>
      <c r="F251" s="74">
        <v>0</v>
      </c>
      <c r="G251" s="124">
        <f>SUM(G252+G253)</f>
        <v>0</v>
      </c>
      <c r="H251" s="125">
        <v>0</v>
      </c>
      <c r="I251" s="138">
        <f>SUM(I252+I253)</f>
        <v>11000</v>
      </c>
      <c r="J251" s="79" t="s">
        <v>74</v>
      </c>
      <c r="K251" s="102"/>
    </row>
    <row r="252" spans="1:11" s="17" customFormat="1" ht="18.75" x14ac:dyDescent="0.2">
      <c r="A252" s="14">
        <v>234</v>
      </c>
      <c r="B252" s="64" t="s">
        <v>8</v>
      </c>
      <c r="C252" s="125">
        <f>SUM(D252+E252+F252+G252+H252+I252)</f>
        <v>12798.4</v>
      </c>
      <c r="D252" s="125">
        <f>SUM(D256)</f>
        <v>12798.4</v>
      </c>
      <c r="E252" s="125">
        <v>0</v>
      </c>
      <c r="F252" s="125">
        <v>0</v>
      </c>
      <c r="G252" s="124">
        <v>0</v>
      </c>
      <c r="H252" s="125">
        <v>0</v>
      </c>
      <c r="I252" s="138">
        <v>0</v>
      </c>
      <c r="J252" s="79" t="s">
        <v>74</v>
      </c>
      <c r="K252" s="102"/>
    </row>
    <row r="253" spans="1:11" s="17" customFormat="1" x14ac:dyDescent="0.2">
      <c r="A253" s="14">
        <v>235</v>
      </c>
      <c r="B253" s="64" t="s">
        <v>10</v>
      </c>
      <c r="C253" s="74">
        <f>SUM(D253+E253+F253+G253+H253+I253)</f>
        <v>14835.9</v>
      </c>
      <c r="D253" s="74">
        <f>SUM(D257)</f>
        <v>3835.9</v>
      </c>
      <c r="E253" s="73">
        <v>0</v>
      </c>
      <c r="F253" s="73">
        <v>0</v>
      </c>
      <c r="G253" s="124">
        <f>SUM(G257)</f>
        <v>0</v>
      </c>
      <c r="H253" s="125">
        <v>0</v>
      </c>
      <c r="I253" s="138">
        <f>SUM(I257)</f>
        <v>11000</v>
      </c>
      <c r="J253" s="79" t="s">
        <v>74</v>
      </c>
      <c r="K253" s="76"/>
    </row>
    <row r="254" spans="1:11" s="17" customFormat="1" x14ac:dyDescent="0.2">
      <c r="A254" s="14">
        <v>236</v>
      </c>
      <c r="B254" s="166" t="s">
        <v>13</v>
      </c>
      <c r="C254" s="167"/>
      <c r="D254" s="167"/>
      <c r="E254" s="167"/>
      <c r="F254" s="167"/>
      <c r="G254" s="167"/>
      <c r="H254" s="167"/>
      <c r="I254" s="167"/>
      <c r="J254" s="168"/>
    </row>
    <row r="255" spans="1:11" s="17" customFormat="1" ht="38.25" x14ac:dyDescent="0.2">
      <c r="A255" s="14">
        <v>237</v>
      </c>
      <c r="B255" s="64" t="s">
        <v>246</v>
      </c>
      <c r="C255" s="31">
        <f>SUM(D255+E255+F255+G255+H255+I255)</f>
        <v>27634.3</v>
      </c>
      <c r="D255" s="31">
        <f>SUM(D256+D257)</f>
        <v>16634.3</v>
      </c>
      <c r="E255" s="31">
        <v>0</v>
      </c>
      <c r="F255" s="31">
        <v>0</v>
      </c>
      <c r="G255" s="31">
        <f>SUM(G259)</f>
        <v>0</v>
      </c>
      <c r="H255" s="125">
        <f>SUM(H256+H257)</f>
        <v>0</v>
      </c>
      <c r="I255" s="138">
        <f>SUM(I256+I257)</f>
        <v>11000</v>
      </c>
      <c r="J255" s="79" t="s">
        <v>74</v>
      </c>
    </row>
    <row r="256" spans="1:11" s="17" customFormat="1" x14ac:dyDescent="0.2">
      <c r="A256" s="14">
        <v>238</v>
      </c>
      <c r="B256" s="64" t="s">
        <v>8</v>
      </c>
      <c r="C256" s="125">
        <f>SUM(D256+E256+F256+G256+H256+I256)</f>
        <v>12798.4</v>
      </c>
      <c r="D256" s="125">
        <f>SUM(D260+D274)</f>
        <v>12798.4</v>
      </c>
      <c r="E256" s="125">
        <v>0</v>
      </c>
      <c r="F256" s="125">
        <v>0</v>
      </c>
      <c r="G256" s="124">
        <v>0</v>
      </c>
      <c r="H256" s="125">
        <v>0</v>
      </c>
      <c r="I256" s="138">
        <v>0</v>
      </c>
      <c r="J256" s="79" t="s">
        <v>74</v>
      </c>
    </row>
    <row r="257" spans="1:12" s="17" customFormat="1" x14ac:dyDescent="0.2">
      <c r="A257" s="14">
        <v>239</v>
      </c>
      <c r="B257" s="64" t="s">
        <v>10</v>
      </c>
      <c r="C257" s="74">
        <f>SUM(D257+E257+F257+G257+H257+I257)</f>
        <v>14835.9</v>
      </c>
      <c r="D257" s="74">
        <f>SUM(D265+D275)</f>
        <v>3835.9</v>
      </c>
      <c r="E257" s="73">
        <v>0</v>
      </c>
      <c r="F257" s="73">
        <v>0</v>
      </c>
      <c r="G257" s="124">
        <f>SUM(G265)</f>
        <v>0</v>
      </c>
      <c r="H257" s="125">
        <f>SUM(H265)</f>
        <v>0</v>
      </c>
      <c r="I257" s="138">
        <f>SUM(I265+I275)</f>
        <v>11000</v>
      </c>
      <c r="J257" s="79" t="s">
        <v>74</v>
      </c>
    </row>
    <row r="258" spans="1:12" s="17" customFormat="1" ht="23.25" customHeight="1" x14ac:dyDescent="0.2">
      <c r="A258" s="14">
        <v>240</v>
      </c>
      <c r="B258" s="166" t="s">
        <v>14</v>
      </c>
      <c r="C258" s="167"/>
      <c r="D258" s="167"/>
      <c r="E258" s="167"/>
      <c r="F258" s="167"/>
      <c r="G258" s="167"/>
      <c r="H258" s="167"/>
      <c r="I258" s="167"/>
      <c r="J258" s="168"/>
    </row>
    <row r="259" spans="1:12" s="17" customFormat="1" ht="51" x14ac:dyDescent="0.2">
      <c r="A259" s="14">
        <v>241</v>
      </c>
      <c r="B259" s="64" t="s">
        <v>247</v>
      </c>
      <c r="C259" s="74">
        <f>SUM(C260+C265)</f>
        <v>11878.5</v>
      </c>
      <c r="D259" s="74">
        <f>SUM(D260+D265)</f>
        <v>11878.5</v>
      </c>
      <c r="E259" s="73">
        <v>0</v>
      </c>
      <c r="F259" s="73">
        <v>0</v>
      </c>
      <c r="G259" s="124">
        <f>SUM(G265)</f>
        <v>0</v>
      </c>
      <c r="H259" s="125">
        <f>SUM(H266)</f>
        <v>0</v>
      </c>
      <c r="I259" s="138">
        <v>0</v>
      </c>
      <c r="J259" s="79" t="s">
        <v>74</v>
      </c>
    </row>
    <row r="260" spans="1:12" s="17" customFormat="1" ht="11.25" customHeight="1" x14ac:dyDescent="0.2">
      <c r="A260" s="14">
        <v>242</v>
      </c>
      <c r="B260" s="64" t="s">
        <v>8</v>
      </c>
      <c r="C260" s="125">
        <f>SUM(D260+E260+F260+G260+H260+I260)</f>
        <v>11841.6</v>
      </c>
      <c r="D260" s="125">
        <f>SUM(D267+D270)</f>
        <v>11841.6</v>
      </c>
      <c r="E260" s="125">
        <v>0</v>
      </c>
      <c r="F260" s="125">
        <v>0</v>
      </c>
      <c r="G260" s="124">
        <v>0</v>
      </c>
      <c r="H260" s="125">
        <v>0</v>
      </c>
      <c r="I260" s="138">
        <f>+I272</f>
        <v>0</v>
      </c>
      <c r="J260" s="79" t="s">
        <v>74</v>
      </c>
    </row>
    <row r="261" spans="1:12" s="17" customFormat="1" ht="0.75" hidden="1" customHeight="1" x14ac:dyDescent="0.2">
      <c r="A261" s="14">
        <v>243</v>
      </c>
      <c r="B261" s="65" t="s">
        <v>10</v>
      </c>
      <c r="C261" s="73">
        <v>71697</v>
      </c>
      <c r="D261" s="73">
        <v>15748.5</v>
      </c>
      <c r="E261" s="73">
        <v>23948.5</v>
      </c>
      <c r="F261" s="73">
        <v>3500</v>
      </c>
      <c r="G261" s="124">
        <v>0</v>
      </c>
      <c r="H261" s="125">
        <v>0</v>
      </c>
      <c r="I261" s="138">
        <v>28500</v>
      </c>
      <c r="J261" s="79" t="s">
        <v>74</v>
      </c>
    </row>
    <row r="262" spans="1:12" s="17" customFormat="1" ht="12.75" hidden="1" customHeight="1" x14ac:dyDescent="0.2">
      <c r="A262" s="14">
        <v>244</v>
      </c>
      <c r="B262" s="135" t="s">
        <v>43</v>
      </c>
      <c r="C262" s="143"/>
      <c r="D262" s="143"/>
      <c r="E262" s="143"/>
      <c r="F262" s="143"/>
      <c r="G262" s="145"/>
      <c r="H262" s="145"/>
      <c r="I262" s="143"/>
      <c r="J262" s="136"/>
    </row>
    <row r="263" spans="1:12" s="17" customFormat="1" ht="12.75" hidden="1" customHeight="1" x14ac:dyDescent="0.2">
      <c r="A263" s="14">
        <v>245</v>
      </c>
      <c r="B263" s="72" t="s">
        <v>26</v>
      </c>
      <c r="C263" s="129">
        <f>D263+E263+F263+G263+H263+I263</f>
        <v>465022.3</v>
      </c>
      <c r="D263" s="74">
        <f>D264+D265</f>
        <v>36.9</v>
      </c>
      <c r="E263" s="74">
        <v>239485.4</v>
      </c>
      <c r="F263" s="74">
        <v>35000</v>
      </c>
      <c r="G263" s="124">
        <v>0</v>
      </c>
      <c r="H263" s="125">
        <v>0</v>
      </c>
      <c r="I263" s="138">
        <v>190500</v>
      </c>
      <c r="J263" s="79" t="s">
        <v>74</v>
      </c>
    </row>
    <row r="264" spans="1:12" s="17" customFormat="1" ht="12.75" hidden="1" customHeight="1" x14ac:dyDescent="0.2">
      <c r="A264" s="14">
        <v>246</v>
      </c>
      <c r="B264" s="27" t="s">
        <v>8</v>
      </c>
      <c r="C264" s="125">
        <f>D264+E264+F264+G264+H264+I264</f>
        <v>409036.85</v>
      </c>
      <c r="D264" s="125">
        <f>D267</f>
        <v>0</v>
      </c>
      <c r="E264" s="125">
        <v>215536.85</v>
      </c>
      <c r="F264" s="125">
        <v>31500</v>
      </c>
      <c r="G264" s="124">
        <v>0</v>
      </c>
      <c r="H264" s="125">
        <v>0</v>
      </c>
      <c r="I264" s="138">
        <v>162000</v>
      </c>
      <c r="J264" s="79" t="s">
        <v>74</v>
      </c>
      <c r="L264" s="17" t="s">
        <v>24</v>
      </c>
    </row>
    <row r="265" spans="1:12" s="17" customFormat="1" x14ac:dyDescent="0.2">
      <c r="A265" s="14">
        <v>247</v>
      </c>
      <c r="B265" s="27" t="s">
        <v>10</v>
      </c>
      <c r="C265" s="74">
        <f>SUM(D265+E265+F265+G265+H265+I265)</f>
        <v>36.9</v>
      </c>
      <c r="D265" s="74">
        <f>SUM(D268+D271)</f>
        <v>36.9</v>
      </c>
      <c r="E265" s="73">
        <v>0</v>
      </c>
      <c r="F265" s="73">
        <v>0</v>
      </c>
      <c r="G265" s="124">
        <f>SUM(G268)</f>
        <v>0</v>
      </c>
      <c r="H265" s="125">
        <f>SUM(H268+H271)</f>
        <v>0</v>
      </c>
      <c r="I265" s="138">
        <v>0</v>
      </c>
      <c r="J265" s="79" t="s">
        <v>74</v>
      </c>
    </row>
    <row r="266" spans="1:12" s="17" customFormat="1" ht="63.75" x14ac:dyDescent="0.2">
      <c r="A266" s="14">
        <v>248</v>
      </c>
      <c r="B266" s="27" t="s">
        <v>249</v>
      </c>
      <c r="C266" s="74">
        <f>SUM(C268)</f>
        <v>0</v>
      </c>
      <c r="D266" s="74">
        <v>0</v>
      </c>
      <c r="E266" s="74">
        <v>0</v>
      </c>
      <c r="F266" s="74">
        <v>0</v>
      </c>
      <c r="G266" s="74">
        <f>SUM(G267+G268)</f>
        <v>0</v>
      </c>
      <c r="H266" s="74">
        <f>SUM(H268)</f>
        <v>0</v>
      </c>
      <c r="I266" s="138">
        <v>0</v>
      </c>
      <c r="J266" s="92" t="s">
        <v>178</v>
      </c>
    </row>
    <row r="267" spans="1:12" s="17" customFormat="1" x14ac:dyDescent="0.2">
      <c r="A267" s="14">
        <v>249</v>
      </c>
      <c r="B267" s="27" t="s">
        <v>4</v>
      </c>
      <c r="C267" s="74">
        <v>0</v>
      </c>
      <c r="D267" s="74">
        <v>0</v>
      </c>
      <c r="E267" s="74">
        <v>0</v>
      </c>
      <c r="F267" s="92">
        <v>0</v>
      </c>
      <c r="G267" s="74">
        <v>0</v>
      </c>
      <c r="H267" s="74">
        <v>0</v>
      </c>
      <c r="I267" s="138">
        <v>0</v>
      </c>
      <c r="J267" s="79" t="s">
        <v>74</v>
      </c>
    </row>
    <row r="268" spans="1:12" s="17" customFormat="1" x14ac:dyDescent="0.2">
      <c r="A268" s="14">
        <v>250</v>
      </c>
      <c r="B268" s="27" t="s">
        <v>10</v>
      </c>
      <c r="C268" s="74">
        <f>SUM(D268+E268+F268+G268+H268+I268)</f>
        <v>0</v>
      </c>
      <c r="D268" s="74">
        <v>0</v>
      </c>
      <c r="E268" s="74">
        <v>0</v>
      </c>
      <c r="F268" s="92">
        <v>0</v>
      </c>
      <c r="G268" s="74">
        <v>0</v>
      </c>
      <c r="H268" s="74">
        <v>0</v>
      </c>
      <c r="I268" s="138">
        <v>0</v>
      </c>
      <c r="J268" s="79" t="s">
        <v>74</v>
      </c>
    </row>
    <row r="269" spans="1:12" s="17" customFormat="1" ht="51" x14ac:dyDescent="0.2">
      <c r="A269" s="14">
        <v>251</v>
      </c>
      <c r="B269" s="110" t="s">
        <v>245</v>
      </c>
      <c r="C269" s="74">
        <f>SUM(C271+C270)</f>
        <v>11878.5</v>
      </c>
      <c r="D269" s="74">
        <f>SUM(D271+D270)</f>
        <v>11878.5</v>
      </c>
      <c r="E269" s="74">
        <v>0</v>
      </c>
      <c r="F269" s="124">
        <v>0</v>
      </c>
      <c r="G269" s="74">
        <v>0</v>
      </c>
      <c r="H269" s="74">
        <v>0</v>
      </c>
      <c r="I269" s="138">
        <v>0</v>
      </c>
      <c r="J269" s="92" t="s">
        <v>179</v>
      </c>
    </row>
    <row r="270" spans="1:12" s="17" customFormat="1" x14ac:dyDescent="0.2">
      <c r="A270" s="14">
        <v>252</v>
      </c>
      <c r="B270" s="27" t="s">
        <v>4</v>
      </c>
      <c r="C270" s="74">
        <v>11841.6</v>
      </c>
      <c r="D270" s="74">
        <v>11841.6</v>
      </c>
      <c r="E270" s="74">
        <v>0</v>
      </c>
      <c r="F270" s="124">
        <v>0</v>
      </c>
      <c r="G270" s="74">
        <v>0</v>
      </c>
      <c r="H270" s="74">
        <v>0</v>
      </c>
      <c r="I270" s="138">
        <v>0</v>
      </c>
      <c r="J270" s="79" t="s">
        <v>74</v>
      </c>
    </row>
    <row r="271" spans="1:12" s="17" customFormat="1" x14ac:dyDescent="0.2">
      <c r="A271" s="14">
        <v>253</v>
      </c>
      <c r="B271" s="27" t="s">
        <v>10</v>
      </c>
      <c r="C271" s="74">
        <f>SUM(D271+E271+F271+G271+H271+I271)</f>
        <v>36.9</v>
      </c>
      <c r="D271" s="74">
        <v>36.9</v>
      </c>
      <c r="E271" s="74">
        <v>0</v>
      </c>
      <c r="F271" s="124">
        <v>0</v>
      </c>
      <c r="G271" s="74">
        <v>0</v>
      </c>
      <c r="H271" s="74">
        <v>0</v>
      </c>
      <c r="I271" s="138">
        <v>0</v>
      </c>
      <c r="J271" s="79" t="s">
        <v>74</v>
      </c>
    </row>
    <row r="272" spans="1:12" s="17" customFormat="1" ht="12.75" customHeight="1" x14ac:dyDescent="0.2">
      <c r="A272" s="14">
        <v>254</v>
      </c>
      <c r="B272" s="169" t="s">
        <v>248</v>
      </c>
      <c r="C272" s="170"/>
      <c r="D272" s="170"/>
      <c r="E272" s="170"/>
      <c r="F272" s="170"/>
      <c r="G272" s="170"/>
      <c r="H272" s="170"/>
      <c r="I272" s="170"/>
      <c r="J272" s="171"/>
    </row>
    <row r="273" spans="1:10" s="17" customFormat="1" ht="38.25" x14ac:dyDescent="0.2">
      <c r="A273" s="14">
        <v>255</v>
      </c>
      <c r="B273" s="64" t="s">
        <v>18</v>
      </c>
      <c r="C273" s="74">
        <f>SUM(C275+C274)</f>
        <v>15755.8</v>
      </c>
      <c r="D273" s="74">
        <f>SUM(D275+D274)</f>
        <v>4755.8</v>
      </c>
      <c r="E273" s="74">
        <f>E274+E275</f>
        <v>0</v>
      </c>
      <c r="F273" s="74">
        <f>F274+F275</f>
        <v>0</v>
      </c>
      <c r="G273" s="124">
        <v>0</v>
      </c>
      <c r="H273" s="125">
        <v>0</v>
      </c>
      <c r="I273" s="138">
        <f>SUM(I275)</f>
        <v>11000</v>
      </c>
      <c r="J273" s="79" t="s">
        <v>74</v>
      </c>
    </row>
    <row r="274" spans="1:10" s="17" customFormat="1" x14ac:dyDescent="0.2">
      <c r="A274" s="14">
        <v>256</v>
      </c>
      <c r="B274" s="64" t="s">
        <v>4</v>
      </c>
      <c r="C274" s="125">
        <f>SUM(D274)</f>
        <v>956.8</v>
      </c>
      <c r="D274" s="125">
        <f>SUM(D277+D280+D283+D289+D292+D299)</f>
        <v>956.8</v>
      </c>
      <c r="E274" s="125">
        <v>0</v>
      </c>
      <c r="F274" s="125">
        <f>F280</f>
        <v>0</v>
      </c>
      <c r="G274" s="124">
        <v>0</v>
      </c>
      <c r="H274" s="125">
        <v>0</v>
      </c>
      <c r="I274" s="138">
        <f>I283</f>
        <v>0</v>
      </c>
      <c r="J274" s="79" t="s">
        <v>74</v>
      </c>
    </row>
    <row r="275" spans="1:10" s="17" customFormat="1" x14ac:dyDescent="0.2">
      <c r="A275" s="14">
        <v>257</v>
      </c>
      <c r="B275" s="64" t="s">
        <v>5</v>
      </c>
      <c r="C275" s="73">
        <f>SUM(D275+E275+F275+G275+H275+I275)</f>
        <v>14799</v>
      </c>
      <c r="D275" s="73">
        <f>SUM(D278+D281+D284+D287+D290+D293+D300)</f>
        <v>3799</v>
      </c>
      <c r="E275" s="73">
        <f>SUM(E268+E281+E284+E287+E290)</f>
        <v>0</v>
      </c>
      <c r="F275" s="73">
        <f>F281</f>
        <v>0</v>
      </c>
      <c r="G275" s="124">
        <v>0</v>
      </c>
      <c r="H275" s="125">
        <v>0</v>
      </c>
      <c r="I275" s="138">
        <f>SUM(I281+M4+I284+I287+I290+I293+I300)</f>
        <v>11000</v>
      </c>
      <c r="J275" s="79" t="s">
        <v>74</v>
      </c>
    </row>
    <row r="276" spans="1:10" s="17" customFormat="1" ht="57.75" customHeight="1" x14ac:dyDescent="0.2">
      <c r="A276" s="14">
        <v>258</v>
      </c>
      <c r="B276" s="110" t="s">
        <v>245</v>
      </c>
      <c r="C276" s="73">
        <f>SUM(C277+C278)</f>
        <v>1116.8</v>
      </c>
      <c r="D276" s="73">
        <f>SUM(D277+D278)</f>
        <v>1116.8</v>
      </c>
      <c r="E276" s="73">
        <v>0</v>
      </c>
      <c r="F276" s="73">
        <v>0</v>
      </c>
      <c r="G276" s="124">
        <v>0</v>
      </c>
      <c r="H276" s="125">
        <v>0</v>
      </c>
      <c r="I276" s="138">
        <v>0</v>
      </c>
      <c r="J276" s="92" t="s">
        <v>179</v>
      </c>
    </row>
    <row r="277" spans="1:10" s="17" customFormat="1" x14ac:dyDescent="0.2">
      <c r="A277" s="14">
        <v>259</v>
      </c>
      <c r="B277" s="27" t="s">
        <v>4</v>
      </c>
      <c r="C277" s="73">
        <v>956.8</v>
      </c>
      <c r="D277" s="73">
        <v>956.8</v>
      </c>
      <c r="E277" s="73">
        <v>0</v>
      </c>
      <c r="F277" s="73">
        <v>0</v>
      </c>
      <c r="G277" s="124">
        <v>0</v>
      </c>
      <c r="H277" s="125">
        <v>0</v>
      </c>
      <c r="I277" s="138">
        <v>0</v>
      </c>
      <c r="J277" s="79"/>
    </row>
    <row r="278" spans="1:10" s="17" customFormat="1" x14ac:dyDescent="0.2">
      <c r="A278" s="14">
        <v>260</v>
      </c>
      <c r="B278" s="27" t="s">
        <v>10</v>
      </c>
      <c r="C278" s="73">
        <v>160</v>
      </c>
      <c r="D278" s="73">
        <v>160</v>
      </c>
      <c r="E278" s="73" t="s">
        <v>257</v>
      </c>
      <c r="F278" s="73">
        <v>0</v>
      </c>
      <c r="G278" s="124">
        <v>0</v>
      </c>
      <c r="H278" s="125">
        <v>0</v>
      </c>
      <c r="I278" s="138">
        <v>0</v>
      </c>
      <c r="J278" s="79"/>
    </row>
    <row r="279" spans="1:10" s="17" customFormat="1" ht="72.75" customHeight="1" x14ac:dyDescent="0.2">
      <c r="A279" s="14">
        <v>261</v>
      </c>
      <c r="B279" s="110" t="s">
        <v>250</v>
      </c>
      <c r="C279" s="74">
        <f>SUM(C281)</f>
        <v>3540</v>
      </c>
      <c r="D279" s="124">
        <f>SUM(D281)</f>
        <v>3540</v>
      </c>
      <c r="E279" s="74">
        <v>0</v>
      </c>
      <c r="F279" s="138">
        <v>0</v>
      </c>
      <c r="G279" s="74">
        <v>0</v>
      </c>
      <c r="H279" s="74">
        <v>0</v>
      </c>
      <c r="I279" s="138">
        <f>SUM(I281)</f>
        <v>0</v>
      </c>
      <c r="J279" s="92" t="s">
        <v>180</v>
      </c>
    </row>
    <row r="280" spans="1:10" s="17" customFormat="1" x14ac:dyDescent="0.2">
      <c r="A280" s="14">
        <v>262</v>
      </c>
      <c r="B280" s="27" t="s">
        <v>8</v>
      </c>
      <c r="C280" s="74">
        <v>0</v>
      </c>
      <c r="D280" s="124">
        <v>0</v>
      </c>
      <c r="E280" s="74">
        <v>0</v>
      </c>
      <c r="F280" s="74">
        <v>0</v>
      </c>
      <c r="G280" s="74">
        <v>0</v>
      </c>
      <c r="H280" s="74">
        <v>0</v>
      </c>
      <c r="I280" s="138">
        <v>0</v>
      </c>
      <c r="J280" s="79" t="s">
        <v>74</v>
      </c>
    </row>
    <row r="281" spans="1:10" s="17" customFormat="1" x14ac:dyDescent="0.2">
      <c r="A281" s="14">
        <v>263</v>
      </c>
      <c r="B281" s="27" t="s">
        <v>10</v>
      </c>
      <c r="C281" s="74">
        <f>SUM(D281)</f>
        <v>3540</v>
      </c>
      <c r="D281" s="150">
        <v>3540</v>
      </c>
      <c r="E281" s="74">
        <v>0</v>
      </c>
      <c r="F281" s="138">
        <v>0</v>
      </c>
      <c r="G281" s="74">
        <v>0</v>
      </c>
      <c r="H281" s="124">
        <v>0</v>
      </c>
      <c r="I281" s="150">
        <v>0</v>
      </c>
      <c r="J281" s="79" t="s">
        <v>74</v>
      </c>
    </row>
    <row r="282" spans="1:10" s="17" customFormat="1" ht="69.75" customHeight="1" x14ac:dyDescent="0.2">
      <c r="A282" s="14">
        <v>264</v>
      </c>
      <c r="B282" s="109" t="s">
        <v>258</v>
      </c>
      <c r="C282" s="74">
        <f>SUM(C284)</f>
        <v>99</v>
      </c>
      <c r="D282" s="74">
        <v>0</v>
      </c>
      <c r="E282" s="150">
        <v>0</v>
      </c>
      <c r="F282" s="74">
        <v>0</v>
      </c>
      <c r="G282" s="74">
        <v>0</v>
      </c>
      <c r="H282" s="129">
        <v>0</v>
      </c>
      <c r="I282" s="129">
        <v>0</v>
      </c>
      <c r="J282" s="92" t="s">
        <v>179</v>
      </c>
    </row>
    <row r="283" spans="1:10" s="17" customFormat="1" ht="19.5" customHeight="1" x14ac:dyDescent="0.2">
      <c r="A283" s="14">
        <v>265</v>
      </c>
      <c r="B283" s="27" t="s">
        <v>8</v>
      </c>
      <c r="C283" s="74">
        <v>0</v>
      </c>
      <c r="D283" s="74">
        <v>0</v>
      </c>
      <c r="E283" s="74">
        <v>0</v>
      </c>
      <c r="F283" s="74">
        <v>0</v>
      </c>
      <c r="G283" s="74">
        <v>0</v>
      </c>
      <c r="H283" s="74">
        <v>0</v>
      </c>
      <c r="I283" s="138">
        <v>0</v>
      </c>
      <c r="J283" s="79" t="s">
        <v>74</v>
      </c>
    </row>
    <row r="284" spans="1:10" s="17" customFormat="1" x14ac:dyDescent="0.2">
      <c r="A284" s="14">
        <v>266</v>
      </c>
      <c r="B284" s="27" t="s">
        <v>10</v>
      </c>
      <c r="C284" s="74">
        <f>SUM(D284+E284+F284++G284+H284+I284)</f>
        <v>99</v>
      </c>
      <c r="D284" s="74">
        <v>99</v>
      </c>
      <c r="E284" s="74">
        <v>0</v>
      </c>
      <c r="F284" s="74">
        <v>0</v>
      </c>
      <c r="G284" s="74">
        <v>0</v>
      </c>
      <c r="H284" s="74">
        <v>0</v>
      </c>
      <c r="I284" s="74">
        <v>0</v>
      </c>
      <c r="J284" s="79" t="s">
        <v>74</v>
      </c>
    </row>
    <row r="285" spans="1:10" s="17" customFormat="1" ht="61.5" customHeight="1" x14ac:dyDescent="0.2">
      <c r="A285" s="14">
        <v>267</v>
      </c>
      <c r="B285" s="80" t="s">
        <v>251</v>
      </c>
      <c r="C285" s="124">
        <f>SUM(C287)</f>
        <v>2500</v>
      </c>
      <c r="D285" s="124">
        <v>0</v>
      </c>
      <c r="E285" s="124">
        <v>0</v>
      </c>
      <c r="F285" s="124">
        <v>0</v>
      </c>
      <c r="G285" s="124">
        <v>0</v>
      </c>
      <c r="H285" s="124">
        <v>0</v>
      </c>
      <c r="I285" s="124">
        <v>2500</v>
      </c>
      <c r="J285" s="92" t="s">
        <v>179</v>
      </c>
    </row>
    <row r="286" spans="1:10" s="17" customFormat="1" ht="18.75" customHeight="1" x14ac:dyDescent="0.2">
      <c r="A286" s="14">
        <v>268</v>
      </c>
      <c r="B286" s="27" t="s">
        <v>8</v>
      </c>
      <c r="C286" s="74">
        <v>0</v>
      </c>
      <c r="D286" s="124">
        <v>0</v>
      </c>
      <c r="E286" s="74">
        <v>0</v>
      </c>
      <c r="F286" s="74">
        <v>0</v>
      </c>
      <c r="G286" s="74">
        <v>0</v>
      </c>
      <c r="H286" s="74">
        <v>0</v>
      </c>
      <c r="I286" s="74">
        <v>0</v>
      </c>
      <c r="J286" s="79" t="s">
        <v>74</v>
      </c>
    </row>
    <row r="287" spans="1:10" s="17" customFormat="1" x14ac:dyDescent="0.2">
      <c r="A287" s="14">
        <v>269</v>
      </c>
      <c r="B287" s="27" t="s">
        <v>10</v>
      </c>
      <c r="C287" s="74">
        <v>2500</v>
      </c>
      <c r="D287" s="124">
        <v>0</v>
      </c>
      <c r="E287" s="74">
        <v>0</v>
      </c>
      <c r="F287" s="74">
        <v>0</v>
      </c>
      <c r="G287" s="74">
        <v>0</v>
      </c>
      <c r="H287" s="74">
        <v>0</v>
      </c>
      <c r="I287" s="74">
        <v>2500</v>
      </c>
      <c r="J287" s="79" t="s">
        <v>74</v>
      </c>
    </row>
    <row r="288" spans="1:10" s="17" customFormat="1" ht="76.5" x14ac:dyDescent="0.2">
      <c r="A288" s="14">
        <v>270</v>
      </c>
      <c r="B288" s="27" t="s">
        <v>252</v>
      </c>
      <c r="C288" s="74">
        <f>SUM(C290)</f>
        <v>2500</v>
      </c>
      <c r="D288" s="74">
        <v>0</v>
      </c>
      <c r="E288" s="74">
        <v>0</v>
      </c>
      <c r="F288" s="144">
        <v>0</v>
      </c>
      <c r="G288" s="74">
        <v>0</v>
      </c>
      <c r="H288" s="74">
        <v>0</v>
      </c>
      <c r="I288" s="74">
        <f>SUM(I290)</f>
        <v>2500</v>
      </c>
      <c r="J288" s="147" t="s">
        <v>179</v>
      </c>
    </row>
    <row r="289" spans="1:13" s="17" customFormat="1" x14ac:dyDescent="0.2">
      <c r="A289" s="14">
        <v>271</v>
      </c>
      <c r="B289" s="27" t="s">
        <v>8</v>
      </c>
      <c r="C289" s="74">
        <v>0</v>
      </c>
      <c r="D289" s="74">
        <v>0</v>
      </c>
      <c r="E289" s="74">
        <v>0</v>
      </c>
      <c r="F289" s="74">
        <v>0</v>
      </c>
      <c r="G289" s="74">
        <v>0</v>
      </c>
      <c r="H289" s="74">
        <v>0</v>
      </c>
      <c r="I289" s="74">
        <v>0</v>
      </c>
      <c r="J289" s="79" t="s">
        <v>74</v>
      </c>
    </row>
    <row r="290" spans="1:13" s="17" customFormat="1" ht="15.75" customHeight="1" x14ac:dyDescent="0.2">
      <c r="A290" s="14">
        <v>272</v>
      </c>
      <c r="B290" s="27" t="s">
        <v>10</v>
      </c>
      <c r="C290" s="74">
        <f>SUM(D290+E290+F290+G290+H290+I290)</f>
        <v>2500</v>
      </c>
      <c r="D290" s="74">
        <v>0</v>
      </c>
      <c r="E290" s="74">
        <v>0</v>
      </c>
      <c r="F290" s="74">
        <v>0</v>
      </c>
      <c r="G290" s="74">
        <v>0</v>
      </c>
      <c r="H290" s="74">
        <v>0</v>
      </c>
      <c r="I290" s="74">
        <v>2500</v>
      </c>
      <c r="J290" s="79" t="s">
        <v>74</v>
      </c>
    </row>
    <row r="291" spans="1:13" s="17" customFormat="1" ht="63.75" x14ac:dyDescent="0.2">
      <c r="A291" s="14">
        <v>273</v>
      </c>
      <c r="B291" s="110" t="s">
        <v>253</v>
      </c>
      <c r="C291" s="124">
        <v>3000</v>
      </c>
      <c r="D291" s="124">
        <v>0</v>
      </c>
      <c r="E291" s="124">
        <v>0</v>
      </c>
      <c r="F291" s="124">
        <v>0</v>
      </c>
      <c r="G291" s="124">
        <v>0</v>
      </c>
      <c r="H291" s="124">
        <v>0</v>
      </c>
      <c r="I291" s="124">
        <v>3000</v>
      </c>
      <c r="J291" s="92" t="s">
        <v>178</v>
      </c>
    </row>
    <row r="292" spans="1:13" s="17" customFormat="1" ht="26.25" customHeight="1" x14ac:dyDescent="0.2">
      <c r="A292" s="14">
        <v>274</v>
      </c>
      <c r="B292" s="27" t="s">
        <v>8</v>
      </c>
      <c r="C292" s="124">
        <v>0</v>
      </c>
      <c r="D292" s="124">
        <v>0</v>
      </c>
      <c r="E292" s="124">
        <v>0</v>
      </c>
      <c r="F292" s="124">
        <v>0</v>
      </c>
      <c r="G292" s="124">
        <v>0</v>
      </c>
      <c r="H292" s="124">
        <v>0</v>
      </c>
      <c r="I292" s="124">
        <v>0</v>
      </c>
      <c r="J292" s="79" t="s">
        <v>74</v>
      </c>
    </row>
    <row r="293" spans="1:13" s="17" customFormat="1" ht="13.5" customHeight="1" x14ac:dyDescent="0.2">
      <c r="A293" s="14">
        <v>275</v>
      </c>
      <c r="B293" s="27" t="s">
        <v>10</v>
      </c>
      <c r="C293" s="124">
        <v>3000</v>
      </c>
      <c r="D293" s="124">
        <v>0</v>
      </c>
      <c r="E293" s="124">
        <v>0</v>
      </c>
      <c r="F293" s="124">
        <v>0</v>
      </c>
      <c r="G293" s="124">
        <v>0</v>
      </c>
      <c r="H293" s="124">
        <v>0</v>
      </c>
      <c r="I293" s="124">
        <v>3000</v>
      </c>
      <c r="J293" s="79" t="s">
        <v>74</v>
      </c>
      <c r="K293" s="76"/>
    </row>
    <row r="294" spans="1:13" s="17" customFormat="1" ht="0.75" hidden="1" customHeight="1" x14ac:dyDescent="0.2">
      <c r="A294" s="14">
        <v>276</v>
      </c>
      <c r="B294" s="26" t="s">
        <v>10</v>
      </c>
      <c r="C294" s="129">
        <v>2500</v>
      </c>
      <c r="D294" s="129">
        <v>0</v>
      </c>
      <c r="E294" s="129">
        <v>0</v>
      </c>
      <c r="F294" s="129">
        <v>0</v>
      </c>
      <c r="G294" s="129">
        <v>0</v>
      </c>
      <c r="H294" s="129">
        <v>0</v>
      </c>
      <c r="I294" s="129">
        <v>2500</v>
      </c>
      <c r="J294" s="129" t="s">
        <v>74</v>
      </c>
      <c r="K294" s="76">
        <v>0</v>
      </c>
      <c r="L294" s="17">
        <v>20</v>
      </c>
      <c r="M294" s="17">
        <v>1000</v>
      </c>
    </row>
    <row r="295" spans="1:13" s="17" customFormat="1" ht="12.75" hidden="1" customHeight="1" x14ac:dyDescent="0.2">
      <c r="A295" s="14">
        <v>277</v>
      </c>
      <c r="B295" s="27" t="s">
        <v>195</v>
      </c>
      <c r="C295" s="129">
        <v>2500</v>
      </c>
      <c r="D295" s="129">
        <v>0</v>
      </c>
      <c r="E295" s="129">
        <v>0</v>
      </c>
      <c r="F295" s="129">
        <v>0</v>
      </c>
      <c r="G295" s="129">
        <v>0</v>
      </c>
      <c r="H295" s="129">
        <v>0</v>
      </c>
      <c r="I295" s="129">
        <v>2500</v>
      </c>
      <c r="J295" s="124" t="s">
        <v>179</v>
      </c>
      <c r="K295" s="76"/>
      <c r="L295" s="17">
        <v>0</v>
      </c>
    </row>
    <row r="296" spans="1:13" s="17" customFormat="1" ht="12.75" hidden="1" customHeight="1" x14ac:dyDescent="0.2">
      <c r="A296" s="14">
        <v>278</v>
      </c>
      <c r="B296" s="27" t="s">
        <v>8</v>
      </c>
      <c r="C296" s="129">
        <v>0</v>
      </c>
      <c r="D296" s="129">
        <v>0</v>
      </c>
      <c r="E296" s="129">
        <v>0</v>
      </c>
      <c r="F296" s="129">
        <v>0</v>
      </c>
      <c r="G296" s="129">
        <v>0</v>
      </c>
      <c r="H296" s="129">
        <v>0</v>
      </c>
      <c r="I296" s="129"/>
      <c r="J296" s="129" t="s">
        <v>74</v>
      </c>
      <c r="K296" s="76"/>
    </row>
    <row r="297" spans="1:13" s="17" customFormat="1" ht="12.75" hidden="1" customHeight="1" x14ac:dyDescent="0.2">
      <c r="A297" s="14">
        <v>279</v>
      </c>
      <c r="B297" s="152" t="s">
        <v>10</v>
      </c>
      <c r="C297" s="129">
        <v>2500</v>
      </c>
      <c r="D297" s="129">
        <v>0</v>
      </c>
      <c r="E297" s="129">
        <v>0</v>
      </c>
      <c r="F297" s="129">
        <v>0</v>
      </c>
      <c r="G297" s="129">
        <v>0</v>
      </c>
      <c r="H297" s="129">
        <v>0</v>
      </c>
      <c r="I297" s="129">
        <v>2500</v>
      </c>
      <c r="J297" s="129" t="s">
        <v>74</v>
      </c>
      <c r="K297" s="76">
        <v>0</v>
      </c>
      <c r="L297" s="17">
        <v>20</v>
      </c>
      <c r="M297" s="17">
        <v>1000</v>
      </c>
    </row>
    <row r="298" spans="1:13" s="17" customFormat="1" ht="66.75" customHeight="1" x14ac:dyDescent="0.2">
      <c r="A298" s="14">
        <v>280</v>
      </c>
      <c r="B298" s="110" t="s">
        <v>254</v>
      </c>
      <c r="C298" s="129">
        <v>3000</v>
      </c>
      <c r="D298" s="129">
        <v>0</v>
      </c>
      <c r="E298" s="129">
        <v>0</v>
      </c>
      <c r="F298" s="129">
        <v>0</v>
      </c>
      <c r="G298" s="129">
        <v>0</v>
      </c>
      <c r="H298" s="129">
        <v>0</v>
      </c>
      <c r="I298" s="129">
        <v>3000</v>
      </c>
      <c r="J298" s="92" t="s">
        <v>178</v>
      </c>
      <c r="K298" s="76"/>
    </row>
    <row r="299" spans="1:13" s="17" customFormat="1" x14ac:dyDescent="0.2">
      <c r="A299" s="14">
        <v>281</v>
      </c>
      <c r="B299" s="27" t="s">
        <v>8</v>
      </c>
      <c r="C299" s="129">
        <v>0</v>
      </c>
      <c r="D299" s="129">
        <v>0</v>
      </c>
      <c r="E299" s="129">
        <v>0</v>
      </c>
      <c r="F299" s="129">
        <v>0</v>
      </c>
      <c r="G299" s="129">
        <v>0</v>
      </c>
      <c r="H299" s="129">
        <v>0</v>
      </c>
      <c r="I299" s="129">
        <v>0</v>
      </c>
      <c r="J299" s="79" t="s">
        <v>74</v>
      </c>
    </row>
    <row r="300" spans="1:13" s="17" customFormat="1" x14ac:dyDescent="0.2">
      <c r="A300" s="14">
        <v>282</v>
      </c>
      <c r="B300" s="27" t="s">
        <v>10</v>
      </c>
      <c r="C300" s="129">
        <v>3000</v>
      </c>
      <c r="D300" s="129">
        <v>0</v>
      </c>
      <c r="E300" s="129">
        <v>0</v>
      </c>
      <c r="F300" s="129">
        <v>0</v>
      </c>
      <c r="G300" s="129">
        <v>0</v>
      </c>
      <c r="H300" s="129">
        <v>0</v>
      </c>
      <c r="I300" s="129">
        <v>3000</v>
      </c>
      <c r="J300" s="79" t="s">
        <v>74</v>
      </c>
    </row>
    <row r="301" spans="1:13" ht="12.75" customHeight="1" x14ac:dyDescent="0.2">
      <c r="A301" s="137">
        <v>283</v>
      </c>
      <c r="B301" s="163" t="s">
        <v>259</v>
      </c>
      <c r="C301" s="164"/>
      <c r="D301" s="164"/>
      <c r="E301" s="164"/>
      <c r="F301" s="164"/>
      <c r="G301" s="164"/>
      <c r="H301" s="164"/>
      <c r="I301" s="164"/>
      <c r="J301" s="165"/>
    </row>
    <row r="302" spans="1:13" ht="25.5" x14ac:dyDescent="0.2">
      <c r="A302" s="153">
        <v>284</v>
      </c>
      <c r="B302" s="114" t="s">
        <v>260</v>
      </c>
      <c r="C302" s="31">
        <v>0</v>
      </c>
      <c r="D302" s="31">
        <v>0</v>
      </c>
      <c r="E302" s="31">
        <v>0</v>
      </c>
      <c r="F302" s="31">
        <v>0</v>
      </c>
      <c r="G302" s="31">
        <v>0</v>
      </c>
      <c r="H302" s="31">
        <v>0</v>
      </c>
      <c r="I302" s="31">
        <v>0</v>
      </c>
      <c r="J302" s="79" t="s">
        <v>74</v>
      </c>
    </row>
    <row r="303" spans="1:13" x14ac:dyDescent="0.2">
      <c r="A303" s="153">
        <v>285</v>
      </c>
      <c r="B303" s="154" t="s">
        <v>28</v>
      </c>
      <c r="C303" s="12"/>
      <c r="D303" s="12"/>
      <c r="E303" s="12"/>
      <c r="F303" s="12"/>
      <c r="G303" s="12"/>
      <c r="H303" s="12"/>
      <c r="I303" s="12"/>
      <c r="J303" s="79" t="s">
        <v>74</v>
      </c>
    </row>
    <row r="304" spans="1:13" x14ac:dyDescent="0.2">
      <c r="A304" s="153">
        <v>286</v>
      </c>
      <c r="B304" s="114" t="s">
        <v>29</v>
      </c>
      <c r="C304" s="31">
        <v>0</v>
      </c>
      <c r="D304" s="31">
        <v>0</v>
      </c>
      <c r="E304" s="31">
        <v>0</v>
      </c>
      <c r="F304" s="31">
        <v>0</v>
      </c>
      <c r="G304" s="31">
        <v>0</v>
      </c>
      <c r="H304" s="31">
        <v>0</v>
      </c>
      <c r="I304" s="31">
        <v>0</v>
      </c>
      <c r="J304" s="79" t="s">
        <v>74</v>
      </c>
    </row>
    <row r="305" spans="1:10" x14ac:dyDescent="0.2">
      <c r="A305" s="153">
        <v>287</v>
      </c>
      <c r="B305" s="155" t="s">
        <v>37</v>
      </c>
      <c r="C305" s="31">
        <v>0</v>
      </c>
      <c r="D305" s="31">
        <v>0</v>
      </c>
      <c r="E305" s="31">
        <v>0</v>
      </c>
      <c r="F305" s="31">
        <v>0</v>
      </c>
      <c r="G305" s="31">
        <v>0</v>
      </c>
      <c r="H305" s="31">
        <v>0</v>
      </c>
      <c r="I305" s="31">
        <v>0</v>
      </c>
      <c r="J305" s="79" t="s">
        <v>74</v>
      </c>
    </row>
    <row r="306" spans="1:10" ht="89.25" x14ac:dyDescent="0.2">
      <c r="A306" s="158">
        <v>288</v>
      </c>
      <c r="B306" s="115" t="s">
        <v>273</v>
      </c>
      <c r="C306" s="31"/>
      <c r="D306" s="31"/>
      <c r="E306" s="31"/>
      <c r="F306" s="31"/>
      <c r="G306" s="31"/>
      <c r="H306" s="31"/>
      <c r="I306" s="31"/>
      <c r="J306" s="79"/>
    </row>
    <row r="307" spans="1:10" ht="38.25" x14ac:dyDescent="0.2">
      <c r="A307" s="158">
        <v>289</v>
      </c>
      <c r="B307" s="115" t="s">
        <v>274</v>
      </c>
      <c r="C307" s="149" t="s">
        <v>73</v>
      </c>
      <c r="D307" s="149" t="s">
        <v>73</v>
      </c>
      <c r="E307" s="149" t="s">
        <v>73</v>
      </c>
      <c r="F307" s="149" t="s">
        <v>73</v>
      </c>
      <c r="G307" s="149" t="s">
        <v>73</v>
      </c>
      <c r="H307" s="149" t="s">
        <v>73</v>
      </c>
      <c r="I307" s="149" t="s">
        <v>73</v>
      </c>
      <c r="J307" s="19" t="s">
        <v>261</v>
      </c>
    </row>
    <row r="308" spans="1:10" ht="51" x14ac:dyDescent="0.2">
      <c r="A308" s="158">
        <v>290</v>
      </c>
      <c r="B308" s="111" t="s">
        <v>275</v>
      </c>
      <c r="C308" s="149" t="s">
        <v>73</v>
      </c>
      <c r="D308" s="149" t="s">
        <v>73</v>
      </c>
      <c r="E308" s="149" t="s">
        <v>73</v>
      </c>
      <c r="F308" s="149" t="s">
        <v>73</v>
      </c>
      <c r="G308" s="149" t="s">
        <v>73</v>
      </c>
      <c r="H308" s="149" t="s">
        <v>73</v>
      </c>
      <c r="I308" s="149" t="s">
        <v>73</v>
      </c>
      <c r="J308" s="19" t="s">
        <v>262</v>
      </c>
    </row>
    <row r="309" spans="1:10" ht="51" x14ac:dyDescent="0.2">
      <c r="A309" s="158">
        <v>291</v>
      </c>
      <c r="B309" s="156" t="s">
        <v>263</v>
      </c>
      <c r="C309" s="149" t="s">
        <v>73</v>
      </c>
      <c r="D309" s="149" t="s">
        <v>73</v>
      </c>
      <c r="E309" s="149" t="s">
        <v>73</v>
      </c>
      <c r="F309" s="149" t="s">
        <v>73</v>
      </c>
      <c r="G309" s="149" t="s">
        <v>73</v>
      </c>
      <c r="H309" s="149" t="s">
        <v>73</v>
      </c>
      <c r="I309" s="149" t="s">
        <v>73</v>
      </c>
      <c r="J309" s="19" t="s">
        <v>264</v>
      </c>
    </row>
    <row r="310" spans="1:10" ht="51" x14ac:dyDescent="0.2">
      <c r="A310" s="158">
        <v>292</v>
      </c>
      <c r="B310" s="157" t="s">
        <v>265</v>
      </c>
      <c r="C310" s="149" t="s">
        <v>73</v>
      </c>
      <c r="D310" s="149" t="s">
        <v>73</v>
      </c>
      <c r="E310" s="149" t="s">
        <v>73</v>
      </c>
      <c r="F310" s="149" t="s">
        <v>73</v>
      </c>
      <c r="G310" s="149" t="s">
        <v>73</v>
      </c>
      <c r="H310" s="149" t="s">
        <v>73</v>
      </c>
      <c r="I310" s="149" t="s">
        <v>73</v>
      </c>
      <c r="J310" s="19" t="s">
        <v>261</v>
      </c>
    </row>
    <row r="311" spans="1:10" ht="76.5" x14ac:dyDescent="0.2">
      <c r="A311" s="158">
        <v>293</v>
      </c>
      <c r="B311" s="157" t="s">
        <v>266</v>
      </c>
      <c r="C311" s="149" t="s">
        <v>73</v>
      </c>
      <c r="D311" s="149" t="s">
        <v>73</v>
      </c>
      <c r="E311" s="149" t="s">
        <v>73</v>
      </c>
      <c r="F311" s="149" t="s">
        <v>73</v>
      </c>
      <c r="G311" s="149" t="s">
        <v>73</v>
      </c>
      <c r="H311" s="149" t="s">
        <v>73</v>
      </c>
      <c r="I311" s="149" t="s">
        <v>73</v>
      </c>
      <c r="J311" s="19" t="s">
        <v>262</v>
      </c>
    </row>
    <row r="312" spans="1:10" ht="63.75" x14ac:dyDescent="0.2">
      <c r="A312" s="158">
        <v>294</v>
      </c>
      <c r="B312" s="111" t="s">
        <v>267</v>
      </c>
      <c r="C312" s="149" t="s">
        <v>73</v>
      </c>
      <c r="D312" s="149" t="s">
        <v>73</v>
      </c>
      <c r="E312" s="149" t="s">
        <v>73</v>
      </c>
      <c r="F312" s="149" t="s">
        <v>73</v>
      </c>
      <c r="G312" s="149" t="s">
        <v>73</v>
      </c>
      <c r="H312" s="149" t="s">
        <v>73</v>
      </c>
      <c r="I312" s="149" t="s">
        <v>73</v>
      </c>
      <c r="J312" s="19" t="s">
        <v>261</v>
      </c>
    </row>
    <row r="313" spans="1:10" ht="178.5" x14ac:dyDescent="0.2">
      <c r="A313" s="158">
        <v>295</v>
      </c>
      <c r="B313" s="111" t="s">
        <v>268</v>
      </c>
      <c r="C313" s="149" t="s">
        <v>73</v>
      </c>
      <c r="D313" s="149" t="s">
        <v>73</v>
      </c>
      <c r="E313" s="149" t="s">
        <v>73</v>
      </c>
      <c r="F313" s="149" t="s">
        <v>73</v>
      </c>
      <c r="G313" s="149" t="s">
        <v>73</v>
      </c>
      <c r="H313" s="149" t="s">
        <v>73</v>
      </c>
      <c r="I313" s="149" t="s">
        <v>73</v>
      </c>
      <c r="J313" s="19" t="s">
        <v>264</v>
      </c>
    </row>
    <row r="314" spans="1:10" ht="140.25" x14ac:dyDescent="0.2">
      <c r="A314" s="158">
        <v>296</v>
      </c>
      <c r="B314" s="159" t="s">
        <v>269</v>
      </c>
      <c r="C314" s="149" t="s">
        <v>73</v>
      </c>
      <c r="D314" s="149" t="s">
        <v>73</v>
      </c>
      <c r="E314" s="149" t="s">
        <v>73</v>
      </c>
      <c r="F314" s="149" t="s">
        <v>73</v>
      </c>
      <c r="G314" s="149" t="s">
        <v>73</v>
      </c>
      <c r="H314" s="149" t="s">
        <v>73</v>
      </c>
      <c r="I314" s="149" t="s">
        <v>73</v>
      </c>
      <c r="J314" s="19" t="s">
        <v>264</v>
      </c>
    </row>
    <row r="315" spans="1:10" ht="127.5" x14ac:dyDescent="0.2">
      <c r="A315" s="160">
        <v>297</v>
      </c>
      <c r="B315" s="161" t="s">
        <v>270</v>
      </c>
      <c r="C315" s="149" t="s">
        <v>73</v>
      </c>
      <c r="D315" s="149" t="s">
        <v>73</v>
      </c>
      <c r="E315" s="149" t="s">
        <v>73</v>
      </c>
      <c r="F315" s="149" t="s">
        <v>73</v>
      </c>
      <c r="G315" s="149" t="s">
        <v>73</v>
      </c>
      <c r="H315" s="149" t="s">
        <v>73</v>
      </c>
      <c r="I315" s="149" t="s">
        <v>73</v>
      </c>
      <c r="J315" s="19" t="s">
        <v>262</v>
      </c>
    </row>
    <row r="316" spans="1:10" ht="102" x14ac:dyDescent="0.2">
      <c r="A316" s="160">
        <v>298</v>
      </c>
      <c r="B316" s="161" t="s">
        <v>271</v>
      </c>
      <c r="C316" s="149" t="s">
        <v>73</v>
      </c>
      <c r="D316" s="149" t="s">
        <v>73</v>
      </c>
      <c r="E316" s="149" t="s">
        <v>73</v>
      </c>
      <c r="F316" s="149" t="s">
        <v>73</v>
      </c>
      <c r="G316" s="149" t="s">
        <v>73</v>
      </c>
      <c r="H316" s="149" t="s">
        <v>73</v>
      </c>
      <c r="I316" s="149" t="s">
        <v>73</v>
      </c>
      <c r="J316" s="19" t="s">
        <v>264</v>
      </c>
    </row>
    <row r="317" spans="1:10" ht="114.75" x14ac:dyDescent="0.2">
      <c r="A317" s="160">
        <v>299</v>
      </c>
      <c r="B317" s="162" t="s">
        <v>272</v>
      </c>
      <c r="C317" s="149" t="s">
        <v>73</v>
      </c>
      <c r="D317" s="149" t="s">
        <v>73</v>
      </c>
      <c r="E317" s="149" t="s">
        <v>73</v>
      </c>
      <c r="F317" s="149" t="s">
        <v>73</v>
      </c>
      <c r="G317" s="149" t="s">
        <v>73</v>
      </c>
      <c r="H317" s="149" t="s">
        <v>73</v>
      </c>
      <c r="I317" s="149" t="s">
        <v>73</v>
      </c>
      <c r="J317" s="19" t="s">
        <v>264</v>
      </c>
    </row>
    <row r="318" spans="1:10" x14ac:dyDescent="0.2">
      <c r="A318" s="8"/>
      <c r="B318" s="6"/>
      <c r="C318" s="5"/>
      <c r="G318" s="5"/>
      <c r="H318" s="5"/>
      <c r="I318" s="5"/>
      <c r="J318" s="7"/>
    </row>
    <row r="319" spans="1:10" x14ac:dyDescent="0.2">
      <c r="A319" s="8"/>
      <c r="B319" s="6"/>
      <c r="C319" s="5"/>
      <c r="G319" s="5"/>
      <c r="H319" s="5"/>
      <c r="I319" s="5"/>
      <c r="J319" s="7"/>
    </row>
    <row r="320" spans="1:10" x14ac:dyDescent="0.2">
      <c r="A320" s="8"/>
      <c r="B320" s="6"/>
      <c r="C320" s="5"/>
      <c r="G320" s="5"/>
      <c r="H320" s="5"/>
      <c r="I320" s="5"/>
      <c r="J320" s="7"/>
    </row>
    <row r="321" spans="1:10" x14ac:dyDescent="0.2">
      <c r="A321" s="8"/>
      <c r="B321" s="6"/>
      <c r="C321" s="5"/>
      <c r="G321" s="5"/>
      <c r="H321" s="5"/>
      <c r="I321" s="5"/>
      <c r="J321" s="7"/>
    </row>
    <row r="322" spans="1:10" x14ac:dyDescent="0.2">
      <c r="A322" s="8"/>
      <c r="B322" s="6"/>
      <c r="C322" s="5"/>
      <c r="G322" s="5"/>
      <c r="H322" s="5"/>
      <c r="I322" s="5"/>
      <c r="J322" s="7"/>
    </row>
    <row r="323" spans="1:10" x14ac:dyDescent="0.2">
      <c r="A323" s="8"/>
      <c r="B323" s="6"/>
      <c r="C323" s="5"/>
      <c r="G323" s="5"/>
      <c r="H323" s="5"/>
      <c r="I323" s="5"/>
      <c r="J323" s="7"/>
    </row>
    <row r="324" spans="1:10" x14ac:dyDescent="0.2">
      <c r="A324" s="8"/>
      <c r="B324" s="6"/>
      <c r="C324" s="5"/>
      <c r="G324" s="5"/>
      <c r="H324" s="5"/>
      <c r="I324" s="5"/>
      <c r="J324" s="7"/>
    </row>
    <row r="325" spans="1:10" x14ac:dyDescent="0.2">
      <c r="A325" s="8"/>
      <c r="B325" s="6"/>
      <c r="C325" s="5"/>
      <c r="G325" s="5"/>
      <c r="H325" s="5"/>
      <c r="I325" s="5"/>
      <c r="J325" s="7"/>
    </row>
    <row r="326" spans="1:10" x14ac:dyDescent="0.2">
      <c r="A326" s="8"/>
      <c r="B326" s="6"/>
      <c r="C326" s="5"/>
      <c r="G326" s="5"/>
      <c r="H326" s="5"/>
      <c r="I326" s="5"/>
      <c r="J326" s="7"/>
    </row>
    <row r="327" spans="1:10" x14ac:dyDescent="0.2">
      <c r="A327" s="8"/>
      <c r="B327" s="6"/>
      <c r="C327" s="5"/>
      <c r="G327" s="5"/>
      <c r="H327" s="5"/>
      <c r="I327" s="5"/>
      <c r="J327" s="7"/>
    </row>
    <row r="328" spans="1:10" x14ac:dyDescent="0.2">
      <c r="A328" s="8"/>
      <c r="B328" s="6"/>
      <c r="C328" s="5"/>
      <c r="G328" s="5"/>
      <c r="H328" s="5"/>
      <c r="I328" s="5"/>
      <c r="J328" s="7"/>
    </row>
    <row r="329" spans="1:10" x14ac:dyDescent="0.2">
      <c r="A329" s="8"/>
      <c r="B329" s="6"/>
      <c r="C329" s="5"/>
      <c r="G329" s="5"/>
      <c r="H329" s="5"/>
      <c r="I329" s="5"/>
      <c r="J329" s="7"/>
    </row>
    <row r="330" spans="1:10" x14ac:dyDescent="0.2">
      <c r="A330" s="8"/>
      <c r="B330" s="6"/>
      <c r="C330" s="5"/>
      <c r="G330" s="5"/>
      <c r="H330" s="5"/>
      <c r="I330" s="5"/>
      <c r="J330" s="7"/>
    </row>
    <row r="331" spans="1:10" x14ac:dyDescent="0.2">
      <c r="A331" s="8"/>
      <c r="B331" s="6"/>
      <c r="C331" s="5"/>
      <c r="G331" s="5"/>
      <c r="H331" s="5"/>
      <c r="I331" s="5"/>
      <c r="J331" s="7"/>
    </row>
    <row r="332" spans="1:10" x14ac:dyDescent="0.2">
      <c r="A332" s="8"/>
      <c r="B332" s="6"/>
      <c r="C332" s="5"/>
      <c r="G332" s="5"/>
      <c r="H332" s="5"/>
      <c r="I332" s="5"/>
      <c r="J332" s="7"/>
    </row>
    <row r="333" spans="1:10" x14ac:dyDescent="0.2">
      <c r="A333" s="8"/>
      <c r="B333" s="6"/>
      <c r="C333" s="5"/>
      <c r="G333" s="5"/>
      <c r="H333" s="5"/>
      <c r="I333" s="5"/>
      <c r="J333" s="7"/>
    </row>
    <row r="334" spans="1:10" x14ac:dyDescent="0.2">
      <c r="A334" s="8"/>
      <c r="B334" s="6"/>
      <c r="C334" s="5"/>
      <c r="G334" s="5"/>
      <c r="H334" s="5"/>
      <c r="I334" s="5"/>
      <c r="J334" s="7"/>
    </row>
    <row r="335" spans="1:10" x14ac:dyDescent="0.2">
      <c r="A335" s="8"/>
      <c r="B335" s="6"/>
      <c r="C335" s="5"/>
      <c r="G335" s="5"/>
      <c r="H335" s="5"/>
      <c r="I335" s="5"/>
      <c r="J335" s="7"/>
    </row>
    <row r="336" spans="1:10" x14ac:dyDescent="0.2">
      <c r="A336" s="8"/>
      <c r="B336" s="6"/>
      <c r="C336" s="5"/>
      <c r="G336" s="5"/>
      <c r="H336" s="5"/>
      <c r="I336" s="5"/>
      <c r="J336" s="7"/>
    </row>
    <row r="337" spans="1:10" x14ac:dyDescent="0.2">
      <c r="A337" s="8"/>
      <c r="B337" s="6"/>
      <c r="C337" s="5"/>
      <c r="G337" s="5"/>
      <c r="H337" s="5"/>
      <c r="I337" s="5"/>
      <c r="J337" s="7"/>
    </row>
    <row r="338" spans="1:10" x14ac:dyDescent="0.2">
      <c r="A338" s="8"/>
      <c r="B338" s="6"/>
      <c r="C338" s="5"/>
      <c r="G338" s="5"/>
      <c r="H338" s="5"/>
      <c r="I338" s="5"/>
      <c r="J338" s="7"/>
    </row>
    <row r="339" spans="1:10" x14ac:dyDescent="0.2">
      <c r="A339" s="8"/>
      <c r="B339" s="6"/>
      <c r="C339" s="5"/>
      <c r="G339" s="5"/>
      <c r="H339" s="5"/>
      <c r="I339" s="5"/>
      <c r="J339" s="7"/>
    </row>
    <row r="340" spans="1:10" x14ac:dyDescent="0.2">
      <c r="A340" s="8"/>
      <c r="B340" s="6"/>
      <c r="C340" s="5"/>
      <c r="G340" s="5"/>
      <c r="H340" s="5"/>
      <c r="I340" s="5"/>
      <c r="J340" s="7"/>
    </row>
  </sheetData>
  <mergeCells count="20">
    <mergeCell ref="B18:J18"/>
    <mergeCell ref="B67:J67"/>
    <mergeCell ref="B99:J99"/>
    <mergeCell ref="B112:J112"/>
    <mergeCell ref="B173:J173"/>
    <mergeCell ref="B131:J131"/>
    <mergeCell ref="D1:J1"/>
    <mergeCell ref="A2:J2"/>
    <mergeCell ref="A3:J3"/>
    <mergeCell ref="A4:A5"/>
    <mergeCell ref="C4:I4"/>
    <mergeCell ref="B4:B5"/>
    <mergeCell ref="J4:J5"/>
    <mergeCell ref="B301:J301"/>
    <mergeCell ref="B254:J254"/>
    <mergeCell ref="B272:J272"/>
    <mergeCell ref="B258:J258"/>
    <mergeCell ref="B202:J202"/>
    <mergeCell ref="B234:J234"/>
    <mergeCell ref="B250:J250"/>
  </mergeCells>
  <phoneticPr fontId="0" type="noConversion"/>
  <pageMargins left="0.51181102362204722" right="0.19685039370078741" top="0.27559055118110237" bottom="0.27559055118110237" header="0.15748031496062992" footer="0.19685039370078741"/>
  <pageSetup paperSize="9" scale="8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user0546</cp:lastModifiedBy>
  <cp:lastPrinted>2021-03-16T04:04:14Z</cp:lastPrinted>
  <dcterms:created xsi:type="dcterms:W3CDTF">1996-10-08T23:32:33Z</dcterms:created>
  <dcterms:modified xsi:type="dcterms:W3CDTF">2021-03-16T04:06:51Z</dcterms:modified>
</cp:coreProperties>
</file>